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activeTab="3"/>
  </bookViews>
  <sheets>
    <sheet name="อส.56(1)" sheetId="1" r:id="rId1"/>
    <sheet name="อส.56(2)" sheetId="2" r:id="rId2"/>
    <sheet name="อส.56(3)" sheetId="3" r:id="rId3"/>
    <sheet name="อส.56(4)" sheetId="4" r:id="rId4"/>
    <sheet name="จัดทำ" sheetId="5" r:id="rId5"/>
    <sheet name="จัดส่ง" sheetId="6" r:id="rId6"/>
  </sheets>
  <definedNames>
    <definedName name="_xlnm.Print_Titles" localSheetId="0">'อส.56(1)'!$9:$11</definedName>
    <definedName name="_xlnm.Print_Titles" localSheetId="3">'อส.56(4)'!$4:$5</definedName>
  </definedNames>
  <calcPr fullCalcOnLoad="1"/>
</workbook>
</file>

<file path=xl/comments1.xml><?xml version="1.0" encoding="utf-8"?>
<comments xmlns="http://schemas.openxmlformats.org/spreadsheetml/2006/main">
  <authors>
    <author>TrueFasterUser</author>
  </authors>
  <commentList>
    <comment ref="D22" authorId="0">
      <text>
        <r>
          <rPr>
            <b/>
            <sz val="8"/>
            <rFont val="Tahoma"/>
            <family val="0"/>
          </rPr>
          <t>TrueFasterUser:</t>
        </r>
        <r>
          <rPr>
            <sz val="8"/>
            <rFont val="Tahoma"/>
            <family val="0"/>
          </rPr>
          <t xml:space="preserve">
ปัดเป็นตัวกลม
</t>
        </r>
      </text>
    </comment>
  </commentList>
</comments>
</file>

<file path=xl/sharedStrings.xml><?xml version="1.0" encoding="utf-8"?>
<sst xmlns="http://schemas.openxmlformats.org/spreadsheetml/2006/main" count="350" uniqueCount="229">
  <si>
    <t>งบประมาณ</t>
  </si>
  <si>
    <t xml:space="preserve"> </t>
  </si>
  <si>
    <t>งบรายจ่าย - รายการ</t>
  </si>
  <si>
    <t>1.1 ค่าตอบแทน ใช้สอยและวัสดุ</t>
  </si>
  <si>
    <t>1.1.1 ค่าตอบแทน</t>
  </si>
  <si>
    <t>1.1.2 ค่าใช้สอย</t>
  </si>
  <si>
    <t xml:space="preserve">  (1)  ค่าเบี้ยเลี้ยง ค่าเช่าที่พักและค่าพาหนะ </t>
  </si>
  <si>
    <t xml:space="preserve">  (2)  ค่าซ่อมแซมยานพาหนะและขนส่ง</t>
  </si>
  <si>
    <t xml:space="preserve">  (3)  ค่าซ่อมแซมครุภัณฑ์ </t>
  </si>
  <si>
    <t>1.1.3 ค่าวัสดุ</t>
  </si>
  <si>
    <t xml:space="preserve">  (1)  วัสดุสำนักงาน </t>
  </si>
  <si>
    <t xml:space="preserve">  (2)  วัสดุเชื้อเพลิงและหล่อลื่น </t>
  </si>
  <si>
    <t>2.1 ค่าครุภัณฑ์</t>
  </si>
  <si>
    <t>2.2 ค่าที่ดินและสิ่งก่อสร้าง</t>
  </si>
  <si>
    <t>3.1 เงินอุดหนุนทั่วไป</t>
  </si>
  <si>
    <t>3.2 เงินอุดหนุนเฉพาะกิจ</t>
  </si>
  <si>
    <t xml:space="preserve"> 1) เงินอุดหนุนทั่วไป :……..........................…….</t>
  </si>
  <si>
    <t xml:space="preserve"> 1) เงินอุดหนุนเฉพาะกิจ :…..................………..</t>
  </si>
  <si>
    <t>4.1 ........................................................................</t>
  </si>
  <si>
    <t xml:space="preserve">  (2) ค่าตอบแทนผู้ปฏิบัติงานให้ราชการ</t>
  </si>
  <si>
    <t xml:space="preserve">  (4) ค่าซ่อมแซมสิ่งก่อสร้าง</t>
  </si>
  <si>
    <t xml:space="preserve">  (6) วัสดุก่อสร้าง</t>
  </si>
  <si>
    <t xml:space="preserve">  (1) ราคาต่อหน่วยต่ำกว่า 1 ล้านบาท</t>
  </si>
  <si>
    <t xml:space="preserve">  (2) ราคาต่อหน่วยตั้งแต่ 1 ล้านบาทขึ้นไป</t>
  </si>
  <si>
    <t xml:space="preserve">    (1.1) ครุภัณฑ์สำนักงาน</t>
  </si>
  <si>
    <t xml:space="preserve">    (1.2) ครุภัณฑ์ยานพาหนะและขนส่ง</t>
  </si>
  <si>
    <t xml:space="preserve">    (1.3) ครุภัณฑ์คอมพิวเตอร์</t>
  </si>
  <si>
    <t xml:space="preserve">    (1.4) ครุภัณฑ์งานบ้านงานครัว</t>
  </si>
  <si>
    <t xml:space="preserve">    (1.5) ครุภัณฑ์โฆษณาและเผยแพร่</t>
  </si>
  <si>
    <t xml:space="preserve">    (1.6) ครุภัณฑ์ก่อสร้าง</t>
  </si>
  <si>
    <t xml:space="preserve">    (1.7) ครุภัณฑ์การเกษตร</t>
  </si>
  <si>
    <t xml:space="preserve">  (2) ราคาต่อหน่วยตั้งแต่ 10 ล้านบาทขึ้นไป</t>
  </si>
  <si>
    <t xml:space="preserve">  (1) ราคาต่อหน่วยต่ำกว่า 10 ล้านบาท</t>
  </si>
  <si>
    <t xml:space="preserve">    (1.1) ค่าที่ดิน</t>
  </si>
  <si>
    <t xml:space="preserve">    (1.3) ค่าปรับปรุงอาคารก่อสร้างที่พักอาศัยและสิ่งก่อสร้างประกอบ</t>
  </si>
  <si>
    <t xml:space="preserve">    (1.2) ค่าก่อสร้างอาคารที่พักอาศัยและสิ่งก่อสร้างประกอบ</t>
  </si>
  <si>
    <t xml:space="preserve">    (1.4) ค่าก่อสร้างอาคารที่ทำการและสิ่งก่อสร้างประกอบ</t>
  </si>
  <si>
    <t xml:space="preserve">    (1.5) ค่าปรับปรุงอาคารที่ทำการและสิ่งก่อสร้างประกอบ</t>
  </si>
  <si>
    <t>คำชี้แจง</t>
  </si>
  <si>
    <t>3. งบเงินอุดหนุน</t>
  </si>
  <si>
    <t xml:space="preserve">                 ระบุเหตุผลความจำเป็นและรายละเอียดค่าใช้จ่ายในการตั้งงบประมาณ</t>
  </si>
  <si>
    <t xml:space="preserve">                 อัตราราคาค่างานต่อหน่วย</t>
  </si>
  <si>
    <t xml:space="preserve">                 บัญชีราคามาตรฐาน สำนักงบประมาณ</t>
  </si>
  <si>
    <t xml:space="preserve">                 ราคามาตรฐานของหน่วยงานราชการอื่น ได้แก่........................................</t>
  </si>
  <si>
    <t>(ทะเบียนรายการ   ประเภทรายการ ของสำนักงบประมาณ)</t>
  </si>
  <si>
    <t xml:space="preserve">            (ระบุรายการ) </t>
  </si>
  <si>
    <t>4. งบรายจ่ายอื่น</t>
  </si>
  <si>
    <t>ปี 2555</t>
  </si>
  <si>
    <t>รวมทั้งสิ้น</t>
  </si>
  <si>
    <t>โครงการ..................................</t>
  </si>
  <si>
    <t xml:space="preserve">ระดับหน่วยงาน    </t>
  </si>
  <si>
    <t xml:space="preserve">                                                    หน่วย : บาท  </t>
  </si>
  <si>
    <t>หน่วย : บาท</t>
  </si>
  <si>
    <t>เป้าหมาย</t>
  </si>
  <si>
    <t>หน่วยนับ</t>
  </si>
  <si>
    <t>จำนวน</t>
  </si>
  <si>
    <t>งบดำเนินงาน</t>
  </si>
  <si>
    <t>งบลงทุน</t>
  </si>
  <si>
    <t>งบเงินอุดหนุน</t>
  </si>
  <si>
    <t xml:space="preserve"> - ............................................</t>
  </si>
  <si>
    <t xml:space="preserve">ระดับ สบอ. </t>
  </si>
  <si>
    <t xml:space="preserve">หน่วย : บาท  </t>
  </si>
  <si>
    <t xml:space="preserve">           งบรายจ่าย</t>
  </si>
  <si>
    <t>รวม</t>
  </si>
  <si>
    <t>ค่า</t>
  </si>
  <si>
    <t>ค่าใช้สอย</t>
  </si>
  <si>
    <t>ค่าวัสดุ</t>
  </si>
  <si>
    <t>ที่ดินและ</t>
  </si>
  <si>
    <t>งบเงิน</t>
  </si>
  <si>
    <t>งบรายจ่าย</t>
  </si>
  <si>
    <t>ตอบแทน</t>
  </si>
  <si>
    <t>สาธารณูปโภค</t>
  </si>
  <si>
    <t>ครุภัณฑ์</t>
  </si>
  <si>
    <t>สิ่งก่อสร้าง</t>
  </si>
  <si>
    <t>อุดหนุน</t>
  </si>
  <si>
    <t>อื่น</t>
  </si>
  <si>
    <t>เพิ่ม - ลด</t>
  </si>
  <si>
    <t>เปอร์เซ็นต์</t>
  </si>
  <si>
    <t>มติประชุม</t>
  </si>
  <si>
    <t>ประจำปี 2553</t>
  </si>
  <si>
    <t>1. แผนงานอนุรักษ์และบริหารจัดการทรัพยากรธรรมชาติ</t>
  </si>
  <si>
    <t xml:space="preserve"> - กิจกรรมงานบริหารทั่วไป</t>
  </si>
  <si>
    <t>เห็นชอบ</t>
  </si>
  <si>
    <t xml:space="preserve"> - กิจกรรมงานบริหารส่วนภูมิภาค</t>
  </si>
  <si>
    <t xml:space="preserve"> - กิจกรรมงานสารสนเทศป่าไม้</t>
  </si>
  <si>
    <t>ปรับลด</t>
  </si>
  <si>
    <t>สผส.พิจารณา</t>
  </si>
  <si>
    <t>ปรับลดลงครึ่งหนึ่ง</t>
  </si>
  <si>
    <t>เท่ากับปี 52</t>
  </si>
  <si>
    <t>ให้เพิ่มเพียง 5 ลบ.</t>
  </si>
  <si>
    <t>ปรับลดลง 10 ลบ.</t>
  </si>
  <si>
    <t>สฟพ.พิจารณา</t>
  </si>
  <si>
    <t>ปรับลดลง</t>
  </si>
  <si>
    <t>ให้เพิ่มเพียง 3 ลบ.</t>
  </si>
  <si>
    <t>ให้เพิ่ม 2 ลบ.</t>
  </si>
  <si>
    <t>ให้ตั้ง 15 ลบ.</t>
  </si>
  <si>
    <t>สฟพ.ร่วมกับโครงการทรัพย์ฯ</t>
  </si>
  <si>
    <t>ปรับลด 7%</t>
  </si>
  <si>
    <t>สฟอ.พิจารณา</t>
  </si>
  <si>
    <t xml:space="preserve"> 4. แผนงานแก้ไขปัญหาการเปลี่ยนแปลงสภาวะภูมิอากาศ</t>
  </si>
  <si>
    <t xml:space="preserve"> - โครงการเตรียมความพร้อมรองรับการเปลี่ยนแปลงสภาพ</t>
  </si>
  <si>
    <t>ภูมิอากาศในพื้นที่ป่าอนุรักษ์</t>
  </si>
  <si>
    <t>2. ระดับภาพรวมของส่วน / ฝ่าย (ส่วนอุทยานแห่งชาติ  ส่วนอนุรักษ์สัตว์ป่า  เป็นต้น )</t>
  </si>
  <si>
    <t>1. ระดับหน่วยงานปฏิบัติในพื้นที่ ( อช,ขส และ ขห เป็นต้น)</t>
  </si>
  <si>
    <t>ผลผลิตที่ 1  พื้นที่ป่าอนุรักษ์ได้รับการบริหารจัดการ ( 1.1 + 1.2 + 1.3)</t>
  </si>
  <si>
    <t xml:space="preserve">   (ผล1 + ผล2 + ผล3 + โครงการ1 - 3)</t>
  </si>
  <si>
    <t xml:space="preserve">        เป็นแผนงาน ผลผลิต โครงการ กิจกรรมงาน/โครงการ โดยแยกตามงบรายจ่าย</t>
  </si>
  <si>
    <t xml:space="preserve">         เป็นแผนงาน ผลผลิต โครงการ กิจกรรมงาน/โครงการ</t>
  </si>
  <si>
    <t>แผ่นบันทึกข้อมูล (ซีดี)</t>
  </si>
  <si>
    <t>เอกสาร</t>
  </si>
  <si>
    <t>ของ สำนักบริหารพื้นที่อนุรักษ์ที่ 1 - 16  และสาขา</t>
  </si>
  <si>
    <t>3. ระดับ สำนักบริหารพื้นที่อนุรักษ์ที่  1- 16 และสาขา</t>
  </si>
  <si>
    <t>แผนงาน - กิจกรรมงาน / โครงการ</t>
  </si>
  <si>
    <t>แผนงาน-</t>
  </si>
  <si>
    <t>กิจกรรมงาน/โครงการ</t>
  </si>
  <si>
    <t>* ทั้งนี้ ในส่วนของสาขา ขอให้สำนักบริหารพื้นที่อนุรักษ์หลัก เป็นผู้รวบรวมจัดส่ง</t>
  </si>
  <si>
    <t xml:space="preserve">  (1) ค่าอาหารทำการนอกเวลา</t>
  </si>
  <si>
    <t xml:space="preserve">    (1.8) ครุภัณฑ์ไฟฟ้าและวิทยุ</t>
  </si>
  <si>
    <t xml:space="preserve">    (1.9) ครุภัณฑ์สำรวจ</t>
  </si>
  <si>
    <t xml:space="preserve">    (1.10) ครุภัณฑ์อาวุธ</t>
  </si>
  <si>
    <t xml:space="preserve">    (1.11) ครุภัณฑ์วิทยาศาสตร์</t>
  </si>
  <si>
    <t xml:space="preserve">    (1.6) ค่าก่อสร้างระบบสาธารณูปโภค</t>
  </si>
  <si>
    <t xml:space="preserve">    (1.7) ค่าปรับปรุงระบบสาธารณูปโภค</t>
  </si>
  <si>
    <t xml:space="preserve">    (1.8) ค่าก่อสร้างแหล่งน้ำ</t>
  </si>
  <si>
    <t xml:space="preserve">    (1.9) ค่าปรับปรุงแหล่งน้ำ</t>
  </si>
  <si>
    <t xml:space="preserve">    (1.10) ค่าก่อสร้างทางและสะพาน</t>
  </si>
  <si>
    <t xml:space="preserve">    (1.11) ค่าปรับปรุงทางและสะพาน</t>
  </si>
  <si>
    <t xml:space="preserve">    (1.12) ค่าบำรุงรักษาทางและสะพาน</t>
  </si>
  <si>
    <t xml:space="preserve">    (1.13) ค่าก่อสร้างอื่น ๆ</t>
  </si>
  <si>
    <t xml:space="preserve">  3. ตามแบบฟอร์มฯ ให้เลือกเฉพาะ (ระบุ) งบรายจ่าย และรายการที่มีงบประมาณเท่านั้น </t>
  </si>
  <si>
    <t xml:space="preserve">  1. งบบุคลากร และค่าใช้จ่ายอื่น ที่เกี่ยวกับบุคลากรยังไม่ต้องทำ</t>
  </si>
  <si>
    <t xml:space="preserve">                                                                                          </t>
  </si>
  <si>
    <t>ปี 2556</t>
  </si>
  <si>
    <t>คำของบประมาณประจำปี พ.ศ. 2556</t>
  </si>
  <si>
    <t>ประจำปี 2556</t>
  </si>
  <si>
    <t>1.1  กิจกรรมอนุรักษ์ ฟื้นฟู และพัฒนาป่าไม้  (ก.บริหาร - ก.เขาพลายดำ)</t>
  </si>
  <si>
    <t>แนวทางการจัดทำแบบคำของบประมาณรายจ่ายประจำปีงบประมาณ  พ.ศ.  2556</t>
  </si>
  <si>
    <t>แนวทางการจัดทำแบบสรุปคำของบประมาณรายจ่ายประจำปีงบประมาณ พ.ศ. 2556 ของส่วนกลาง</t>
  </si>
  <si>
    <t>แนวทางการจัดส่งแบบคำของบประมาณรายจ่ายประจำปีงบประมาณ  พ.ศ.  2556</t>
  </si>
  <si>
    <t xml:space="preserve">    1. จัดส่งแบบคำขอ อส.56(2)  จำนวน 2 ชุด</t>
  </si>
  <si>
    <t xml:space="preserve">    2. จัดส่งแบบคำขอ อส.56(3)  จำนวน 2 ชุด</t>
  </si>
  <si>
    <t xml:space="preserve">    3. จัดส่งแบบคำขอ อส.56(4)  จำนวน 1 ชุด</t>
  </si>
  <si>
    <t>แนวทางการจัดส่งแบบคำของบประมาณรายจ่ายประจำปีงบประมาณ  พ.ศ.  2556 ของส่วนกลาง</t>
  </si>
  <si>
    <t xml:space="preserve">  - จัดส่งแบบคำขอ อส.56(1) จำนวน 1 ชุด</t>
  </si>
  <si>
    <t>กำหนดวันส่ง สำนักบริหารพื้นที่อนุรักษ์ที่ 1-16 และส่วนกลาง เป็นวันที่ 20 มกราคม 2555</t>
  </si>
  <si>
    <t xml:space="preserve">                                                         คำของบประมาณรายจ่ายประจำปีงบประมาณ พ.ศ. 2556                                                                                    </t>
  </si>
  <si>
    <t>ระดับส่วน</t>
  </si>
  <si>
    <t xml:space="preserve">                                          </t>
  </si>
  <si>
    <t>1.1.4  ค่าสาธารณูปโภค</t>
  </si>
  <si>
    <t xml:space="preserve">(1) ค่าไฟฟ้า </t>
  </si>
  <si>
    <t xml:space="preserve">(2) ค่าน้ำประปา </t>
  </si>
  <si>
    <t xml:space="preserve">(3) ค่าโทรศัพท์ </t>
  </si>
  <si>
    <t>(4) ค่าบริการสื่อสารและโทรคมนาคม</t>
  </si>
  <si>
    <t xml:space="preserve">คำของบประมาณรายจ่ายประจำปีงบประมาณ พ.ศ. 2556    </t>
  </si>
  <si>
    <t>งบรายจ่ายอื่น</t>
  </si>
  <si>
    <t>รวมทั้งสิ้น   (แผน1+แผน2)</t>
  </si>
  <si>
    <t>ผลผลิต        1         2         3         4</t>
  </si>
  <si>
    <t>โครงการ ..................................</t>
  </si>
  <si>
    <t>แผนงาน       1        2</t>
  </si>
  <si>
    <t xml:space="preserve">ผลผลิต        1        2        3       4 </t>
  </si>
  <si>
    <t xml:space="preserve">แบบคำขอ อส.56 (1)    </t>
  </si>
  <si>
    <t>แผนงาน      1         2</t>
  </si>
  <si>
    <t xml:space="preserve">แบบคำขอ อส.56 (2)   </t>
  </si>
  <si>
    <t>แบบ คำขอ อส.56 (3)</t>
  </si>
  <si>
    <t>คำของบประมาณรายจ่ายประจำปีงบประมาณ พ.ศ. 2556</t>
  </si>
  <si>
    <t>แบบ คำขอ อส.56 (4)</t>
  </si>
  <si>
    <t xml:space="preserve">  2. เพื่อประโยชน์ในการจัดทำขอให้หน่วยงานใช้ทะเบียนรายการ   ประเภทรายการของสำนักงบประมาณเท่านั้น  กรุณาอย่าเพิ่มประเภทรายการใหม่โดยไม่จำเป็น</t>
  </si>
  <si>
    <r>
      <t xml:space="preserve">ส่วน </t>
    </r>
    <r>
      <rPr>
        <sz val="16"/>
        <rFont val="TH SarabunPSK"/>
        <family val="2"/>
      </rPr>
      <t>..............................................................................................</t>
    </r>
  </si>
  <si>
    <r>
      <t xml:space="preserve"> สำนัก/กอง </t>
    </r>
    <r>
      <rPr>
        <sz val="16"/>
        <rFont val="TH SarabunPSK"/>
        <family val="2"/>
      </rPr>
      <t>........................................................................</t>
    </r>
  </si>
  <si>
    <t xml:space="preserve">    -  จัดทำแบบคำขอ อส.56 (1)     </t>
  </si>
  <si>
    <t xml:space="preserve">    -  จัดทำแบบคำขอ อส.56 (2)</t>
  </si>
  <si>
    <t xml:space="preserve">    -  จัดทำแบบคำขอ อส.56 (3)  ในส่วนของสรุปคำของบประมาณรายจ่ายประจำปีงบประมาณ พ.ศ.2556</t>
  </si>
  <si>
    <t xml:space="preserve">    -   จัดทำแบบคำขอ อส.56 (4) ในส่วนของสรุปคำของบประมาณรายจ่ายประจำปีงบประมาณ พ.ศ. 2556 </t>
  </si>
  <si>
    <t xml:space="preserve">    -  จัดทำแบบคำขอ อส.56 (1) ในส่วนของโครงการและกิจกรรม </t>
  </si>
  <si>
    <t xml:space="preserve">          โดยแยกเป็นกิจกรรมงาน/โครงการ ๆ ละ 1 แผ่น</t>
  </si>
  <si>
    <t xml:space="preserve">    1. จัดส่งแบบคำขอ อส.56(1) อส.56(2) อส.56(3) จำนวน 1 แผ่น </t>
  </si>
  <si>
    <t>วันธรรมดา</t>
  </si>
  <si>
    <t>วันหยุดราชการ</t>
  </si>
  <si>
    <t xml:space="preserve">  - ระดับ 9   1 คน × 32 วัน  × 270 บาท เป็นเงิน  8,640 บาท</t>
  </si>
  <si>
    <t xml:space="preserve">  - ระดับ 8 ลงมา   15 คน × 30 วัน  × 240 บาท เป็นเงิน  108,000 บาท</t>
  </si>
  <si>
    <t>ค่าเบี้ยเลี้ยง 116,640 บาท</t>
  </si>
  <si>
    <t xml:space="preserve">  - ระดับ 9   1 คน × 32 วัน  × 1,500 บาท เป็นเงิน  48,000 บาท</t>
  </si>
  <si>
    <t xml:space="preserve">  - ระดับ 8 ลงมา   15 คน × 30 วัน  × 800 บาท เป็นเงิน  360,000 บาท</t>
  </si>
  <si>
    <t>ค่าที่พัก 408,000 บาท</t>
  </si>
  <si>
    <t>ค่าพาหนะ 16 คน × 7,000 บาท  เป็นเงิน 112,000 บาท</t>
  </si>
  <si>
    <t xml:space="preserve">    ซ่อมกลาง 1 คัน × 53,000 บาท เป็นเงิน 53,000 บาท</t>
  </si>
  <si>
    <t xml:space="preserve">    ซ่อมปกติ 1 คัน × 7,000 บาท เป็นเงิน 7,000 บาท</t>
  </si>
  <si>
    <t xml:space="preserve"> - รถโดยสาร ขนาด 12 ที่นั่ง 2 คัน เป็นเงิน 60,000 บาท</t>
  </si>
  <si>
    <t xml:space="preserve">    ซ่อมปกติ 2 คัน × 12,700 บาท เป็นเงิน 25,400 บาท</t>
  </si>
  <si>
    <t xml:space="preserve">    ซ่อมกลาง 1 คัน × 83,200 บาท เป็นเงิน 83,200 บาท</t>
  </si>
  <si>
    <t>สำหรับรถยนต์ จำนวน 5 คัน เป็นเงิน 168,600 บาท</t>
  </si>
  <si>
    <t>เดือนละ 4,000 บาท × 12 เดือน เป็นเงิน 48,000 บาท</t>
  </si>
  <si>
    <t>ค่าซ่อมแซมอาคารสำนักงานเป็นเงิน 300,000 บาท</t>
  </si>
  <si>
    <t xml:space="preserve"> - ค่าเช่าเครื่องถ่ายเอกสาร เป็นเงิน 10,000 บาท</t>
  </si>
  <si>
    <t xml:space="preserve"> - ค่าจ้างเหมาทำความสะอาด  เป็นเงิน 90,000 บาท</t>
  </si>
  <si>
    <t xml:space="preserve"> - </t>
  </si>
  <si>
    <t xml:space="preserve"> - ค่าจ้างเหมารักษาความปลอดภัย  เป็นเงิน  96,000 บาท</t>
  </si>
  <si>
    <t>(จ้างทดแทนลูกจ้างประจำที่เกษียณอายุราชการในปีงบประมาณ พ.ศ.2555)</t>
  </si>
  <si>
    <t xml:space="preserve">  (5) ค่าจ้างเหมาบริการ</t>
  </si>
  <si>
    <t xml:space="preserve">  (6) ค่าจ้างเหมาเอกชนดำเนินงาน</t>
  </si>
  <si>
    <t xml:space="preserve"> - เจ้าหน้าที่บริหารงานทั่วไป 20 คน × 9,600 บาท × 12 เดือน เป็นเงิน 2,304,000 บาท</t>
  </si>
  <si>
    <t xml:space="preserve"> - เจ้าหน้าที่การเงินและบัญชี 10 คน × 7,500 บาท × 12 เดือน เป็นเงิน 900,000 บาท</t>
  </si>
  <si>
    <t xml:space="preserve"> - เจ้าพนักงานการเงินและบัญชี 5 คน × 6,800 บาท × 12 เดือน เป็นเงิน 408,000 บาท</t>
  </si>
  <si>
    <t xml:space="preserve"> เดือนละ 5,000 × 12 เดือน เป็นเงิน 60,000 บาท</t>
  </si>
  <si>
    <t xml:space="preserve"> - รถขับเคลื่อน 4 ล้อ (ดีเซล) 3 คัน เป็นเงิน 108,600 บาท</t>
  </si>
  <si>
    <t xml:space="preserve"> รถโดยสาร ขนาด 12 ที่นั่ง 2 คัน × 39,300 เป็นเงิน   78,600 บาท</t>
  </si>
  <si>
    <t>รถขับเคลื่อน 4 ล้อ (ดีเซล) 3 คัน × 39,700 เป็นเงิน 119,100 บาท</t>
  </si>
  <si>
    <t xml:space="preserve"> - สำหรับรถยนต์ 5 คัน เป็นเงิน 197,700 บาท</t>
  </si>
  <si>
    <t xml:space="preserve">  (3)  วัสดุคอมพิวเตอร์</t>
  </si>
  <si>
    <t>เดือนละ 15,000 บาท × 12 เดือน เป็นเงิน 180,000 บาท</t>
  </si>
  <si>
    <t>เดือนละ 3,000 บาท × 12 เดือน เป็นเงิน 36,000 บาท</t>
  </si>
  <si>
    <t xml:space="preserve">  (7) วัสดุไฟฟ้า</t>
  </si>
  <si>
    <t>เดือนละ 1,000 บาท × 12 เดือน เป็นเงิน 12,000 บาท</t>
  </si>
  <si>
    <r>
      <t xml:space="preserve"> - 22 คน </t>
    </r>
    <r>
      <rPr>
        <sz val="16"/>
        <rFont val="Arial"/>
        <family val="0"/>
      </rPr>
      <t>×</t>
    </r>
    <r>
      <rPr>
        <sz val="16"/>
        <rFont val="TH SarabunPSK"/>
        <family val="2"/>
      </rPr>
      <t xml:space="preserve"> 100 บาท  × 60 วัน เป็นเงิน 132,000 บาท</t>
    </r>
  </si>
  <si>
    <r>
      <t xml:space="preserve"> - 22 คน </t>
    </r>
    <r>
      <rPr>
        <sz val="16"/>
        <rFont val="Arial"/>
        <family val="0"/>
      </rPr>
      <t>×</t>
    </r>
    <r>
      <rPr>
        <sz val="16"/>
        <rFont val="TH SarabunPSK"/>
        <family val="2"/>
      </rPr>
      <t xml:space="preserve"> 420 บาท  × 20 วัน เป็นเงิน 184,000 บาท</t>
    </r>
  </si>
  <si>
    <r>
      <t>2.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งบลงทุน</t>
    </r>
  </si>
  <si>
    <r>
      <t>หมายเหตุ</t>
    </r>
    <r>
      <rPr>
        <b/>
        <sz val="16"/>
        <rFont val="TH SarabunPSK"/>
        <family val="2"/>
      </rPr>
      <t xml:space="preserve"> </t>
    </r>
  </si>
  <si>
    <t>1. งบดำเนินงาน</t>
  </si>
  <si>
    <t>กิจกรรม บริหารส่วนภูมิภาค</t>
  </si>
  <si>
    <t>กิจกรรมงาน/โครงการ  บริหารส่วนภุมิภาค</t>
  </si>
  <si>
    <t>แห่ง</t>
  </si>
  <si>
    <t xml:space="preserve">        ส่วนอำนวยการ สำนัก/กอง สบอ 16  (เชียงใหม่)</t>
  </si>
  <si>
    <t>กิจกรรมงานบริหารทั่วไป</t>
  </si>
  <si>
    <t>กิจกรรมงานบริหารส่วนภูมิภาค</t>
  </si>
  <si>
    <t>กิจกรรมสารสนเทศป่าไม้</t>
  </si>
  <si>
    <t xml:space="preserve"> -</t>
  </si>
  <si>
    <t>กิจกรรมงาน/โครงการบริหารส่วนภูมิภาค</t>
  </si>
  <si>
    <r>
      <t xml:space="preserve">หน่วยปฎิบัติ </t>
    </r>
    <r>
      <rPr>
        <sz val="16"/>
        <rFont val="TH SarabunPSK"/>
        <family val="2"/>
      </rPr>
      <t>ส่วนอำนวยการ</t>
    </r>
  </si>
  <si>
    <t>สำนัก/กอง สบอ 16  (เชียงใหม่)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</si>
</sst>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_-;\-* #,##0_-;_-* &quot;-&quot;??_-;_-@_-"/>
    <numFmt numFmtId="189" formatCode="_-* #,##0.0_-;\-* #,##0.0_-;_-* &quot;-&quot;??_-;_-@_-"/>
  </numFmts>
  <fonts count="43">
    <font>
      <sz val="14"/>
      <name val="Cordia New"/>
      <family val="0"/>
    </font>
    <font>
      <sz val="11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8"/>
      <name val="Cordia New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b/>
      <sz val="17"/>
      <name val="TH SarabunPSK"/>
      <family val="2"/>
    </font>
    <font>
      <b/>
      <u val="single"/>
      <sz val="18"/>
      <name val="TH SarabunPSK"/>
      <family val="2"/>
    </font>
    <font>
      <sz val="1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8"/>
      <name val="TH SarabunPSK"/>
      <family val="2"/>
    </font>
    <font>
      <b/>
      <sz val="16"/>
      <color indexed="18"/>
      <name val="TH SarabunPSK"/>
      <family val="2"/>
    </font>
    <font>
      <sz val="16"/>
      <name val="Arial"/>
      <family val="0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6"/>
      <color indexed="17"/>
      <name val="TH SarabunPSK"/>
      <family val="2"/>
    </font>
    <font>
      <b/>
      <sz val="15"/>
      <color indexed="18"/>
      <name val="TH SarabunPSK"/>
      <family val="2"/>
    </font>
    <font>
      <sz val="15"/>
      <color indexed="21"/>
      <name val="TH SarabunPSK"/>
      <family val="2"/>
    </font>
    <font>
      <b/>
      <sz val="8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ashed"/>
    </border>
    <border>
      <left/>
      <right/>
      <top style="double"/>
      <bottom style="dashed"/>
    </border>
    <border>
      <left/>
      <right style="thin"/>
      <top style="double"/>
      <bottom style="dashed"/>
    </border>
    <border>
      <left style="thin"/>
      <right style="thin"/>
      <top/>
      <bottom style="dashed"/>
    </border>
    <border>
      <left/>
      <right/>
      <top/>
      <bottom style="dashed"/>
    </border>
    <border>
      <left style="thin"/>
      <right style="thin"/>
      <top style="dashed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/>
    </border>
    <border>
      <left/>
      <right/>
      <top/>
      <bottom style="thin"/>
    </border>
    <border>
      <left/>
      <right style="thin"/>
      <top style="thin"/>
      <bottom style="double"/>
    </border>
    <border>
      <left/>
      <right style="thin"/>
      <top>
        <color indexed="63"/>
      </top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1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20" fillId="4" borderId="0" applyNumberFormat="0" applyBorder="0" applyAlignment="0" applyProtection="0"/>
    <xf numFmtId="0" fontId="2" fillId="0" borderId="0">
      <alignment/>
      <protection/>
    </xf>
    <xf numFmtId="0" fontId="23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21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5" fillId="0" borderId="0" xfId="33" applyFont="1">
      <alignment/>
      <protection/>
    </xf>
    <xf numFmtId="0" fontId="5" fillId="0" borderId="0" xfId="33" applyFont="1" applyBorder="1">
      <alignment/>
      <protection/>
    </xf>
    <xf numFmtId="0" fontId="5" fillId="0" borderId="0" xfId="0" applyFont="1" applyAlignment="1">
      <alignment horizontal="left" vertical="center"/>
    </xf>
    <xf numFmtId="0" fontId="6" fillId="0" borderId="0" xfId="46" applyFont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33" applyFont="1" applyAlignment="1">
      <alignment/>
      <protection/>
    </xf>
    <xf numFmtId="0" fontId="6" fillId="0" borderId="0" xfId="46" applyFont="1" applyAlignment="1">
      <alignment horizontal="right"/>
      <protection/>
    </xf>
    <xf numFmtId="0" fontId="6" fillId="0" borderId="0" xfId="0" applyFont="1" applyAlignment="1">
      <alignment/>
    </xf>
    <xf numFmtId="0" fontId="6" fillId="0" borderId="0" xfId="33" applyFont="1">
      <alignment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33" applyFont="1" applyBorder="1" applyAlignment="1">
      <alignment horizontal="center"/>
      <protection/>
    </xf>
    <xf numFmtId="0" fontId="6" fillId="0" borderId="11" xfId="33" applyFont="1" applyBorder="1" applyAlignment="1">
      <alignment horizontal="center"/>
      <protection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6" xfId="33" applyFont="1" applyBorder="1" applyAlignment="1">
      <alignment horizontal="left"/>
      <protection/>
    </xf>
    <xf numFmtId="0" fontId="5" fillId="0" borderId="16" xfId="33" applyFont="1" applyBorder="1">
      <alignment/>
      <protection/>
    </xf>
    <xf numFmtId="0" fontId="5" fillId="0" borderId="17" xfId="33" applyFont="1" applyBorder="1" applyAlignment="1">
      <alignment horizontal="left"/>
      <protection/>
    </xf>
    <xf numFmtId="0" fontId="5" fillId="0" borderId="18" xfId="33" applyFont="1" applyBorder="1">
      <alignment/>
      <protection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20" xfId="33" applyFont="1" applyBorder="1">
      <alignment/>
      <protection/>
    </xf>
    <xf numFmtId="0" fontId="5" fillId="0" borderId="21" xfId="33" applyFont="1" applyBorder="1">
      <alignment/>
      <protection/>
    </xf>
    <xf numFmtId="0" fontId="5" fillId="0" borderId="22" xfId="33" applyFont="1" applyBorder="1">
      <alignment/>
      <protection/>
    </xf>
    <xf numFmtId="0" fontId="5" fillId="0" borderId="23" xfId="33" applyFont="1" applyBorder="1">
      <alignment/>
      <protection/>
    </xf>
    <xf numFmtId="0" fontId="6" fillId="0" borderId="22" xfId="33" applyFont="1" applyBorder="1">
      <alignment/>
      <protection/>
    </xf>
    <xf numFmtId="0" fontId="6" fillId="0" borderId="23" xfId="33" applyFont="1" applyBorder="1">
      <alignment/>
      <protection/>
    </xf>
    <xf numFmtId="0" fontId="5" fillId="0" borderId="24" xfId="33" applyFont="1" applyBorder="1" applyAlignment="1">
      <alignment horizontal="center"/>
      <protection/>
    </xf>
    <xf numFmtId="0" fontId="5" fillId="0" borderId="25" xfId="33" applyFont="1" applyBorder="1">
      <alignment/>
      <protection/>
    </xf>
    <xf numFmtId="0" fontId="5" fillId="0" borderId="24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6" fillId="0" borderId="0" xfId="46" applyFont="1">
      <alignment/>
      <protection/>
    </xf>
    <xf numFmtId="0" fontId="6" fillId="0" borderId="0" xfId="46" applyFont="1" applyAlignment="1">
      <alignment horizontal="center"/>
      <protection/>
    </xf>
    <xf numFmtId="0" fontId="7" fillId="0" borderId="0" xfId="0" applyFont="1" applyAlignment="1">
      <alignment/>
    </xf>
    <xf numFmtId="0" fontId="9" fillId="0" borderId="0" xfId="34" applyFont="1" applyFill="1" applyBorder="1" applyAlignment="1">
      <alignment horizontal="centerContinuous" vertical="center"/>
      <protection/>
    </xf>
    <xf numFmtId="188" fontId="10" fillId="0" borderId="0" xfId="38" applyNumberFormat="1" applyFont="1" applyAlignment="1">
      <alignment horizontal="centerContinuous"/>
    </xf>
    <xf numFmtId="43" fontId="10" fillId="0" borderId="0" xfId="38" applyNumberFormat="1" applyFont="1" applyAlignment="1">
      <alignment horizontal="centerContinuous"/>
    </xf>
    <xf numFmtId="0" fontId="7" fillId="0" borderId="0" xfId="0" applyFont="1" applyAlignment="1">
      <alignment shrinkToFit="1"/>
    </xf>
    <xf numFmtId="188" fontId="5" fillId="0" borderId="0" xfId="38" applyNumberFormat="1" applyFont="1" applyAlignment="1">
      <alignment/>
    </xf>
    <xf numFmtId="188" fontId="9" fillId="0" borderId="0" xfId="38" applyNumberFormat="1" applyFont="1" applyAlignment="1">
      <alignment horizontal="right"/>
    </xf>
    <xf numFmtId="188" fontId="9" fillId="0" borderId="10" xfId="38" applyNumberFormat="1" applyFont="1" applyBorder="1" applyAlignment="1">
      <alignment horizontal="center"/>
    </xf>
    <xf numFmtId="187" fontId="9" fillId="0" borderId="10" xfId="38" applyNumberFormat="1" applyFont="1" applyBorder="1" applyAlignment="1">
      <alignment horizontal="center"/>
    </xf>
    <xf numFmtId="187" fontId="9" fillId="0" borderId="10" xfId="38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188" fontId="9" fillId="0" borderId="13" xfId="38" applyNumberFormat="1" applyFont="1" applyBorder="1" applyAlignment="1">
      <alignment horizontal="center"/>
    </xf>
    <xf numFmtId="188" fontId="9" fillId="0" borderId="13" xfId="38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shrinkToFit="1"/>
    </xf>
    <xf numFmtId="0" fontId="6" fillId="0" borderId="13" xfId="34" applyFont="1" applyFill="1" applyBorder="1" applyAlignment="1" applyProtection="1">
      <alignment horizontal="center" vertical="center"/>
      <protection/>
    </xf>
    <xf numFmtId="188" fontId="6" fillId="0" borderId="13" xfId="38" applyNumberFormat="1" applyFont="1" applyFill="1" applyBorder="1" applyAlignment="1">
      <alignment vertical="center"/>
    </xf>
    <xf numFmtId="188" fontId="6" fillId="0" borderId="13" xfId="38" applyNumberFormat="1" applyFont="1" applyBorder="1" applyAlignment="1">
      <alignment/>
    </xf>
    <xf numFmtId="43" fontId="6" fillId="0" borderId="13" xfId="38" applyNumberFormat="1" applyFont="1" applyBorder="1" applyAlignment="1">
      <alignment/>
    </xf>
    <xf numFmtId="0" fontId="5" fillId="0" borderId="26" xfId="0" applyFont="1" applyBorder="1" applyAlignment="1">
      <alignment shrinkToFit="1"/>
    </xf>
    <xf numFmtId="188" fontId="6" fillId="0" borderId="10" xfId="38" applyNumberFormat="1" applyFont="1" applyBorder="1" applyAlignment="1">
      <alignment/>
    </xf>
    <xf numFmtId="43" fontId="6" fillId="0" borderId="10" xfId="38" applyNumberFormat="1" applyFont="1" applyBorder="1" applyAlignment="1">
      <alignment/>
    </xf>
    <xf numFmtId="0" fontId="5" fillId="0" borderId="10" xfId="0" applyFont="1" applyBorder="1" applyAlignment="1">
      <alignment shrinkToFit="1"/>
    </xf>
    <xf numFmtId="0" fontId="11" fillId="0" borderId="13" xfId="0" applyFont="1" applyBorder="1" applyAlignment="1">
      <alignment horizontal="left"/>
    </xf>
    <xf numFmtId="188" fontId="11" fillId="0" borderId="13" xfId="38" applyNumberFormat="1" applyFont="1" applyFill="1" applyBorder="1" applyAlignment="1">
      <alignment/>
    </xf>
    <xf numFmtId="188" fontId="11" fillId="0" borderId="13" xfId="38" applyNumberFormat="1" applyFont="1" applyBorder="1" applyAlignment="1">
      <alignment/>
    </xf>
    <xf numFmtId="43" fontId="11" fillId="0" borderId="13" xfId="38" applyNumberFormat="1" applyFont="1" applyBorder="1" applyAlignment="1">
      <alignment/>
    </xf>
    <xf numFmtId="0" fontId="9" fillId="0" borderId="26" xfId="34" applyFont="1" applyFill="1" applyBorder="1" applyAlignment="1" applyProtection="1">
      <alignment horizontal="left"/>
      <protection/>
    </xf>
    <xf numFmtId="188" fontId="9" fillId="0" borderId="26" xfId="38" applyNumberFormat="1" applyFont="1" applyFill="1" applyBorder="1" applyAlignment="1">
      <alignment/>
    </xf>
    <xf numFmtId="188" fontId="9" fillId="0" borderId="26" xfId="38" applyNumberFormat="1" applyFont="1" applyBorder="1" applyAlignment="1">
      <alignment/>
    </xf>
    <xf numFmtId="43" fontId="9" fillId="0" borderId="26" xfId="38" applyNumberFormat="1" applyFont="1" applyBorder="1" applyAlignment="1">
      <alignment/>
    </xf>
    <xf numFmtId="0" fontId="7" fillId="0" borderId="26" xfId="0" applyFont="1" applyBorder="1" applyAlignment="1">
      <alignment shrinkToFit="1"/>
    </xf>
    <xf numFmtId="0" fontId="10" fillId="0" borderId="26" xfId="34" applyFont="1" applyFill="1" applyBorder="1" applyAlignment="1" applyProtection="1">
      <alignment horizontal="left"/>
      <protection/>
    </xf>
    <xf numFmtId="188" fontId="10" fillId="0" borderId="26" xfId="38" applyNumberFormat="1" applyFont="1" applyFill="1" applyBorder="1" applyAlignment="1">
      <alignment/>
    </xf>
    <xf numFmtId="188" fontId="10" fillId="0" borderId="26" xfId="38" applyNumberFormat="1" applyFont="1" applyBorder="1" applyAlignment="1">
      <alignment/>
    </xf>
    <xf numFmtId="43" fontId="10" fillId="0" borderId="26" xfId="38" applyNumberFormat="1" applyFont="1" applyBorder="1" applyAlignment="1">
      <alignment/>
    </xf>
    <xf numFmtId="0" fontId="10" fillId="0" borderId="10" xfId="34" applyFont="1" applyFill="1" applyBorder="1" applyAlignment="1" applyProtection="1">
      <alignment horizontal="left"/>
      <protection/>
    </xf>
    <xf numFmtId="188" fontId="10" fillId="0" borderId="10" xfId="38" applyNumberFormat="1" applyFont="1" applyBorder="1" applyAlignment="1">
      <alignment/>
    </xf>
    <xf numFmtId="43" fontId="10" fillId="0" borderId="10" xfId="38" applyNumberFormat="1" applyFont="1" applyBorder="1" applyAlignment="1">
      <alignment/>
    </xf>
    <xf numFmtId="0" fontId="7" fillId="0" borderId="10" xfId="0" applyFont="1" applyBorder="1" applyAlignment="1">
      <alignment shrinkToFit="1"/>
    </xf>
    <xf numFmtId="0" fontId="10" fillId="0" borderId="13" xfId="34" applyFont="1" applyFill="1" applyBorder="1" applyAlignment="1" applyProtection="1">
      <alignment horizontal="left"/>
      <protection/>
    </xf>
    <xf numFmtId="188" fontId="10" fillId="0" borderId="13" xfId="38" applyNumberFormat="1" applyFont="1" applyBorder="1" applyAlignment="1">
      <alignment/>
    </xf>
    <xf numFmtId="43" fontId="10" fillId="0" borderId="13" xfId="38" applyNumberFormat="1" applyFont="1" applyBorder="1" applyAlignment="1">
      <alignment/>
    </xf>
    <xf numFmtId="0" fontId="10" fillId="0" borderId="26" xfId="34" applyFont="1" applyFill="1" applyBorder="1" applyAlignment="1">
      <alignment/>
      <protection/>
    </xf>
    <xf numFmtId="0" fontId="12" fillId="0" borderId="26" xfId="0" applyFont="1" applyBorder="1" applyAlignment="1">
      <alignment shrinkToFit="1"/>
    </xf>
    <xf numFmtId="0" fontId="7" fillId="0" borderId="26" xfId="0" applyFont="1" applyBorder="1" applyAlignment="1">
      <alignment wrapText="1"/>
    </xf>
    <xf numFmtId="0" fontId="7" fillId="0" borderId="10" xfId="34" applyFont="1" applyFill="1" applyBorder="1" applyAlignment="1">
      <alignment/>
      <protection/>
    </xf>
    <xf numFmtId="0" fontId="7" fillId="0" borderId="0" xfId="0" applyFont="1" applyBorder="1" applyAlignment="1">
      <alignment shrinkToFit="1"/>
    </xf>
    <xf numFmtId="0" fontId="7" fillId="0" borderId="26" xfId="34" applyFont="1" applyFill="1" applyBorder="1" applyAlignment="1">
      <alignment/>
      <protection/>
    </xf>
    <xf numFmtId="188" fontId="10" fillId="0" borderId="10" xfId="38" applyNumberFormat="1" applyFont="1" applyFill="1" applyBorder="1" applyAlignment="1">
      <alignment/>
    </xf>
    <xf numFmtId="0" fontId="10" fillId="0" borderId="10" xfId="34" applyFont="1" applyFill="1" applyBorder="1" applyAlignment="1">
      <alignment/>
      <protection/>
    </xf>
    <xf numFmtId="0" fontId="10" fillId="0" borderId="10" xfId="0" applyFont="1" applyBorder="1" applyAlignment="1">
      <alignment horizontal="left" shrinkToFit="1"/>
    </xf>
    <xf numFmtId="0" fontId="10" fillId="0" borderId="13" xfId="0" applyFont="1" applyBorder="1" applyAlignment="1">
      <alignment horizontal="left"/>
    </xf>
    <xf numFmtId="0" fontId="9" fillId="0" borderId="10" xfId="34" applyFont="1" applyFill="1" applyBorder="1" applyAlignment="1" applyProtection="1">
      <alignment horizontal="left"/>
      <protection/>
    </xf>
    <xf numFmtId="188" fontId="9" fillId="0" borderId="10" xfId="38" applyNumberFormat="1" applyFont="1" applyFill="1" applyBorder="1" applyAlignment="1">
      <alignment/>
    </xf>
    <xf numFmtId="188" fontId="9" fillId="0" borderId="10" xfId="38" applyNumberFormat="1" applyFont="1" applyBorder="1" applyAlignment="1">
      <alignment/>
    </xf>
    <xf numFmtId="43" fontId="9" fillId="0" borderId="10" xfId="38" applyNumberFormat="1" applyFont="1" applyBorder="1" applyAlignment="1">
      <alignment/>
    </xf>
    <xf numFmtId="0" fontId="8" fillId="0" borderId="26" xfId="0" applyFont="1" applyBorder="1" applyAlignment="1">
      <alignment shrinkToFit="1"/>
    </xf>
    <xf numFmtId="188" fontId="6" fillId="0" borderId="0" xfId="38" applyNumberFormat="1" applyFont="1" applyAlignment="1">
      <alignment/>
    </xf>
    <xf numFmtId="0" fontId="9" fillId="0" borderId="13" xfId="34" applyFont="1" applyFill="1" applyBorder="1" applyAlignment="1">
      <alignment/>
      <protection/>
    </xf>
    <xf numFmtId="0" fontId="9" fillId="0" borderId="10" xfId="34" applyFont="1" applyFill="1" applyBorder="1" applyAlignment="1">
      <alignment/>
      <protection/>
    </xf>
    <xf numFmtId="0" fontId="9" fillId="0" borderId="0" xfId="0" applyFont="1" applyAlignment="1">
      <alignment shrinkToFit="1"/>
    </xf>
    <xf numFmtId="188" fontId="9" fillId="0" borderId="0" xfId="38" applyNumberFormat="1" applyFont="1" applyAlignment="1">
      <alignment/>
    </xf>
    <xf numFmtId="0" fontId="9" fillId="0" borderId="0" xfId="0" applyFont="1" applyAlignment="1">
      <alignment/>
    </xf>
    <xf numFmtId="188" fontId="9" fillId="0" borderId="13" xfId="38" applyNumberFormat="1" applyFont="1" applyFill="1" applyBorder="1" applyAlignment="1">
      <alignment/>
    </xf>
    <xf numFmtId="188" fontId="9" fillId="0" borderId="13" xfId="38" applyNumberFormat="1" applyFont="1" applyBorder="1" applyAlignment="1">
      <alignment/>
    </xf>
    <xf numFmtId="43" fontId="9" fillId="0" borderId="13" xfId="38" applyNumberFormat="1" applyFont="1" applyBorder="1" applyAlignment="1">
      <alignment/>
    </xf>
    <xf numFmtId="0" fontId="7" fillId="0" borderId="27" xfId="0" applyFont="1" applyBorder="1" applyAlignment="1">
      <alignment shrinkToFit="1"/>
    </xf>
    <xf numFmtId="0" fontId="9" fillId="0" borderId="26" xfId="34" applyFont="1" applyFill="1" applyBorder="1" applyAlignment="1">
      <alignment/>
      <protection/>
    </xf>
    <xf numFmtId="0" fontId="8" fillId="0" borderId="0" xfId="0" applyFont="1" applyAlignment="1">
      <alignment shrinkToFit="1"/>
    </xf>
    <xf numFmtId="0" fontId="10" fillId="0" borderId="0" xfId="34" applyFont="1" applyFill="1" applyBorder="1" applyAlignment="1">
      <alignment/>
      <protection/>
    </xf>
    <xf numFmtId="188" fontId="10" fillId="0" borderId="0" xfId="38" applyNumberFormat="1" applyFont="1" applyFill="1" applyBorder="1" applyAlignment="1">
      <alignment/>
    </xf>
    <xf numFmtId="188" fontId="10" fillId="0" borderId="0" xfId="38" applyNumberFormat="1" applyFont="1" applyAlignment="1">
      <alignment/>
    </xf>
    <xf numFmtId="43" fontId="10" fillId="0" borderId="0" xfId="38" applyNumberFormat="1" applyFont="1" applyAlignment="1">
      <alignment/>
    </xf>
    <xf numFmtId="0" fontId="13" fillId="0" borderId="13" xfId="0" applyFont="1" applyBorder="1" applyAlignment="1">
      <alignment horizontal="left"/>
    </xf>
    <xf numFmtId="0" fontId="6" fillId="0" borderId="0" xfId="46" applyFont="1" applyAlignment="1">
      <alignment horizontal="centerContinuous" vertical="center"/>
      <protection/>
    </xf>
    <xf numFmtId="0" fontId="5" fillId="0" borderId="0" xfId="33" applyFont="1" applyAlignment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46" applyFont="1">
      <alignment/>
      <protection/>
    </xf>
    <xf numFmtId="0" fontId="5" fillId="0" borderId="0" xfId="46" applyFont="1" applyAlignment="1">
      <alignment horizontal="right"/>
      <protection/>
    </xf>
    <xf numFmtId="0" fontId="6" fillId="0" borderId="10" xfId="46" applyFont="1" applyBorder="1" applyAlignment="1">
      <alignment horizontal="center"/>
      <protection/>
    </xf>
    <xf numFmtId="0" fontId="6" fillId="0" borderId="28" xfId="46" applyFont="1" applyBorder="1" applyAlignment="1">
      <alignment horizontal="center"/>
      <protection/>
    </xf>
    <xf numFmtId="0" fontId="6" fillId="0" borderId="11" xfId="46" applyFont="1" applyBorder="1" applyAlignment="1">
      <alignment horizontal="center"/>
      <protection/>
    </xf>
    <xf numFmtId="0" fontId="5" fillId="0" borderId="29" xfId="46" applyFont="1" applyBorder="1" applyAlignment="1">
      <alignment horizontal="center"/>
      <protection/>
    </xf>
    <xf numFmtId="0" fontId="6" fillId="0" borderId="13" xfId="46" applyFont="1" applyBorder="1" applyAlignment="1">
      <alignment horizontal="center"/>
      <protection/>
    </xf>
    <xf numFmtId="0" fontId="6" fillId="0" borderId="30" xfId="46" applyFont="1" applyBorder="1">
      <alignment/>
      <protection/>
    </xf>
    <xf numFmtId="0" fontId="5" fillId="0" borderId="26" xfId="46" applyFont="1" applyBorder="1" applyAlignment="1">
      <alignment horizontal="center"/>
      <protection/>
    </xf>
    <xf numFmtId="0" fontId="5" fillId="0" borderId="27" xfId="46" applyFont="1" applyBorder="1" applyAlignment="1">
      <alignment horizontal="center"/>
      <protection/>
    </xf>
    <xf numFmtId="0" fontId="5" fillId="0" borderId="13" xfId="46" applyFont="1" applyBorder="1" applyAlignment="1">
      <alignment horizontal="center"/>
      <protection/>
    </xf>
    <xf numFmtId="0" fontId="35" fillId="0" borderId="28" xfId="46" applyFont="1" applyBorder="1">
      <alignment/>
      <protection/>
    </xf>
    <xf numFmtId="188" fontId="35" fillId="0" borderId="11" xfId="46" applyNumberFormat="1" applyFont="1" applyFill="1" applyBorder="1">
      <alignment/>
      <protection/>
    </xf>
    <xf numFmtId="0" fontId="5" fillId="0" borderId="11" xfId="46" applyFont="1" applyBorder="1">
      <alignment/>
      <protection/>
    </xf>
    <xf numFmtId="0" fontId="6" fillId="0" borderId="28" xfId="46" applyFont="1" applyBorder="1">
      <alignment/>
      <protection/>
    </xf>
    <xf numFmtId="188" fontId="6" fillId="0" borderId="14" xfId="46" applyNumberFormat="1" applyFont="1" applyFill="1" applyBorder="1">
      <alignment/>
      <protection/>
    </xf>
    <xf numFmtId="188" fontId="5" fillId="0" borderId="14" xfId="38" applyNumberFormat="1" applyFont="1" applyFill="1" applyBorder="1" applyAlignment="1">
      <alignment/>
    </xf>
    <xf numFmtId="0" fontId="5" fillId="0" borderId="28" xfId="46" applyFont="1" applyBorder="1">
      <alignment/>
      <protection/>
    </xf>
    <xf numFmtId="3" fontId="5" fillId="0" borderId="14" xfId="46" applyNumberFormat="1" applyFont="1" applyFill="1" applyBorder="1">
      <alignment/>
      <protection/>
    </xf>
    <xf numFmtId="0" fontId="5" fillId="0" borderId="14" xfId="46" applyFont="1" applyFill="1" applyBorder="1">
      <alignment/>
      <protection/>
    </xf>
    <xf numFmtId="188" fontId="5" fillId="0" borderId="14" xfId="46" applyNumberFormat="1" applyFont="1" applyFill="1" applyBorder="1">
      <alignment/>
      <protection/>
    </xf>
    <xf numFmtId="0" fontId="5" fillId="0" borderId="28" xfId="46" applyFont="1" applyBorder="1" applyAlignment="1">
      <alignment vertical="center"/>
      <protection/>
    </xf>
    <xf numFmtId="0" fontId="5" fillId="0" borderId="11" xfId="46" applyFont="1" applyBorder="1" applyAlignment="1">
      <alignment vertical="center"/>
      <protection/>
    </xf>
    <xf numFmtId="188" fontId="5" fillId="0" borderId="14" xfId="38" applyNumberFormat="1" applyFont="1" applyFill="1" applyBorder="1" applyAlignment="1">
      <alignment vertical="center"/>
    </xf>
    <xf numFmtId="0" fontId="5" fillId="0" borderId="0" xfId="46" applyFont="1" applyAlignment="1">
      <alignment vertical="center"/>
      <protection/>
    </xf>
    <xf numFmtId="0" fontId="5" fillId="0" borderId="14" xfId="46" applyFont="1" applyFill="1" applyBorder="1" applyAlignment="1">
      <alignment vertical="center"/>
      <protection/>
    </xf>
    <xf numFmtId="0" fontId="37" fillId="0" borderId="11" xfId="46" applyFont="1" applyBorder="1" applyAlignment="1">
      <alignment vertical="center"/>
      <protection/>
    </xf>
    <xf numFmtId="0" fontId="5" fillId="0" borderId="31" xfId="46" applyFont="1" applyBorder="1" applyAlignment="1">
      <alignment vertical="center"/>
      <protection/>
    </xf>
    <xf numFmtId="0" fontId="6" fillId="0" borderId="11" xfId="46" applyFont="1" applyBorder="1">
      <alignment/>
      <protection/>
    </xf>
    <xf numFmtId="0" fontId="5" fillId="0" borderId="13" xfId="46" applyFont="1" applyBorder="1">
      <alignment/>
      <protection/>
    </xf>
    <xf numFmtId="0" fontId="5" fillId="0" borderId="15" xfId="46" applyFont="1" applyFill="1" applyBorder="1">
      <alignment/>
      <protection/>
    </xf>
    <xf numFmtId="0" fontId="38" fillId="0" borderId="0" xfId="46" applyFont="1">
      <alignment/>
      <protection/>
    </xf>
    <xf numFmtId="0" fontId="35" fillId="0" borderId="11" xfId="46" applyFont="1" applyBorder="1">
      <alignment/>
      <protection/>
    </xf>
    <xf numFmtId="0" fontId="39" fillId="0" borderId="28" xfId="46" applyFont="1" applyBorder="1">
      <alignment/>
      <protection/>
    </xf>
    <xf numFmtId="188" fontId="39" fillId="0" borderId="14" xfId="46" applyNumberFormat="1" applyFont="1" applyFill="1" applyBorder="1">
      <alignment/>
      <protection/>
    </xf>
    <xf numFmtId="0" fontId="39" fillId="0" borderId="11" xfId="46" applyFont="1" applyBorder="1">
      <alignment/>
      <protection/>
    </xf>
    <xf numFmtId="0" fontId="5" fillId="0" borderId="17" xfId="33" applyFont="1" applyBorder="1" applyAlignment="1">
      <alignment horizontal="center"/>
      <protection/>
    </xf>
    <xf numFmtId="188" fontId="8" fillId="0" borderId="19" xfId="0" applyNumberFormat="1" applyFont="1" applyBorder="1" applyAlignment="1">
      <alignment horizontal="center"/>
    </xf>
    <xf numFmtId="188" fontId="5" fillId="0" borderId="0" xfId="38" applyNumberFormat="1" applyFont="1" applyAlignment="1">
      <alignment horizontal="right"/>
    </xf>
    <xf numFmtId="188" fontId="6" fillId="0" borderId="0" xfId="38" applyNumberFormat="1" applyFont="1" applyAlignment="1">
      <alignment horizontal="centerContinuous"/>
    </xf>
    <xf numFmtId="188" fontId="5" fillId="0" borderId="0" xfId="38" applyNumberFormat="1" applyFont="1" applyAlignment="1">
      <alignment horizontal="centerContinuous"/>
    </xf>
    <xf numFmtId="188" fontId="6" fillId="0" borderId="0" xfId="38" applyNumberFormat="1" applyFont="1" applyAlignment="1">
      <alignment horizontal="right"/>
    </xf>
    <xf numFmtId="188" fontId="6" fillId="0" borderId="0" xfId="38" applyNumberFormat="1" applyFont="1" applyAlignment="1">
      <alignment horizontal="left"/>
    </xf>
    <xf numFmtId="188" fontId="6" fillId="0" borderId="0" xfId="38" applyNumberFormat="1" applyFont="1" applyAlignment="1">
      <alignment horizontal="center"/>
    </xf>
    <xf numFmtId="188" fontId="5" fillId="0" borderId="0" xfId="38" applyNumberFormat="1" applyFont="1" applyAlignment="1">
      <alignment/>
    </xf>
    <xf numFmtId="188" fontId="6" fillId="0" borderId="0" xfId="38" applyNumberFormat="1" applyFont="1" applyAlignment="1">
      <alignment/>
    </xf>
    <xf numFmtId="188" fontId="6" fillId="0" borderId="11" xfId="38" applyNumberFormat="1" applyFont="1" applyBorder="1" applyAlignment="1">
      <alignment/>
    </xf>
    <xf numFmtId="188" fontId="6" fillId="0" borderId="11" xfId="38" applyNumberFormat="1" applyFont="1" applyBorder="1" applyAlignment="1">
      <alignment horizontal="center"/>
    </xf>
    <xf numFmtId="188" fontId="6" fillId="0" borderId="14" xfId="38" applyNumberFormat="1" applyFont="1" applyBorder="1" applyAlignment="1">
      <alignment horizontal="center"/>
    </xf>
    <xf numFmtId="188" fontId="5" fillId="0" borderId="32" xfId="38" applyNumberFormat="1" applyFont="1" applyBorder="1" applyAlignment="1">
      <alignment/>
    </xf>
    <xf numFmtId="188" fontId="6" fillId="0" borderId="13" xfId="38" applyNumberFormat="1" applyFont="1" applyBorder="1" applyAlignment="1">
      <alignment horizontal="center"/>
    </xf>
    <xf numFmtId="188" fontId="6" fillId="0" borderId="15" xfId="38" applyNumberFormat="1" applyFont="1" applyBorder="1" applyAlignment="1">
      <alignment horizontal="center"/>
    </xf>
    <xf numFmtId="188" fontId="6" fillId="0" borderId="10" xfId="38" applyNumberFormat="1" applyFont="1" applyBorder="1" applyAlignment="1">
      <alignment horizontal="center"/>
    </xf>
    <xf numFmtId="188" fontId="5" fillId="0" borderId="12" xfId="38" applyNumberFormat="1" applyFont="1" applyBorder="1" applyAlignment="1">
      <alignment/>
    </xf>
    <xf numFmtId="188" fontId="6" fillId="0" borderId="12" xfId="38" applyNumberFormat="1" applyFont="1" applyBorder="1" applyAlignment="1">
      <alignment horizontal="center"/>
    </xf>
    <xf numFmtId="188" fontId="35" fillId="0" borderId="16" xfId="38" applyNumberFormat="1" applyFont="1" applyBorder="1" applyAlignment="1">
      <alignment horizontal="center"/>
    </xf>
    <xf numFmtId="188" fontId="35" fillId="0" borderId="33" xfId="38" applyNumberFormat="1" applyFont="1" applyBorder="1" applyAlignment="1">
      <alignment horizontal="center"/>
    </xf>
    <xf numFmtId="0" fontId="40" fillId="0" borderId="26" xfId="34" applyFont="1" applyFill="1" applyBorder="1" applyAlignment="1" applyProtection="1">
      <alignment horizontal="left"/>
      <protection/>
    </xf>
    <xf numFmtId="188" fontId="40" fillId="0" borderId="26" xfId="38" applyNumberFormat="1" applyFont="1" applyFill="1" applyBorder="1" applyAlignment="1">
      <alignment/>
    </xf>
    <xf numFmtId="0" fontId="35" fillId="0" borderId="10" xfId="0" applyFont="1" applyBorder="1" applyAlignment="1">
      <alignment horizontal="left"/>
    </xf>
    <xf numFmtId="188" fontId="35" fillId="0" borderId="10" xfId="38" applyNumberFormat="1" applyFont="1" applyFill="1" applyBorder="1" applyAlignment="1">
      <alignment/>
    </xf>
    <xf numFmtId="0" fontId="41" fillId="0" borderId="26" xfId="34" applyFont="1" applyFill="1" applyBorder="1" applyAlignment="1" applyProtection="1">
      <alignment horizontal="left"/>
      <protection/>
    </xf>
    <xf numFmtId="188" fontId="34" fillId="0" borderId="19" xfId="0" applyNumberFormat="1" applyFont="1" applyBorder="1" applyAlignment="1">
      <alignment horizontal="center"/>
    </xf>
    <xf numFmtId="188" fontId="5" fillId="0" borderId="34" xfId="38" applyNumberFormat="1" applyFont="1" applyFill="1" applyBorder="1" applyAlignment="1">
      <alignment/>
    </xf>
    <xf numFmtId="188" fontId="5" fillId="0" borderId="34" xfId="46" applyNumberFormat="1" applyFont="1" applyFill="1" applyBorder="1">
      <alignment/>
      <protection/>
    </xf>
    <xf numFmtId="188" fontId="5" fillId="0" borderId="16" xfId="38" applyNumberFormat="1" applyFont="1" applyFill="1" applyBorder="1" applyAlignment="1">
      <alignment/>
    </xf>
    <xf numFmtId="188" fontId="5" fillId="0" borderId="33" xfId="46" applyNumberFormat="1" applyFont="1" applyFill="1" applyBorder="1">
      <alignment/>
      <protection/>
    </xf>
    <xf numFmtId="188" fontId="6" fillId="0" borderId="34" xfId="38" applyNumberFormat="1" applyFont="1" applyBorder="1" applyAlignment="1">
      <alignment horizontal="center"/>
    </xf>
    <xf numFmtId="188" fontId="6" fillId="0" borderId="26" xfId="38" applyNumberFormat="1" applyFont="1" applyBorder="1" applyAlignment="1">
      <alignment horizontal="center"/>
    </xf>
    <xf numFmtId="0" fontId="6" fillId="0" borderId="30" xfId="46" applyFont="1" applyBorder="1" applyAlignment="1">
      <alignment horizontal="center"/>
      <protection/>
    </xf>
    <xf numFmtId="0" fontId="5" fillId="0" borderId="27" xfId="0" applyFont="1" applyBorder="1" applyAlignment="1">
      <alignment/>
    </xf>
    <xf numFmtId="0" fontId="6" fillId="0" borderId="0" xfId="46" applyFont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1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right"/>
      <protection/>
    </xf>
    <xf numFmtId="0" fontId="6" fillId="0" borderId="32" xfId="33" applyFont="1" applyBorder="1" applyAlignment="1">
      <alignment horizontal="right"/>
      <protection/>
    </xf>
    <xf numFmtId="0" fontId="6" fillId="0" borderId="35" xfId="33" applyFont="1" applyBorder="1" applyAlignment="1">
      <alignment horizontal="center" vertical="center"/>
      <protection/>
    </xf>
    <xf numFmtId="0" fontId="7" fillId="0" borderId="12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6" fillId="0" borderId="30" xfId="33" applyFont="1" applyBorder="1" applyAlignment="1">
      <alignment horizontal="center" vertical="center"/>
      <protection/>
    </xf>
    <xf numFmtId="0" fontId="7" fillId="0" borderId="3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88" fontId="6" fillId="0" borderId="32" xfId="38" applyNumberFormat="1" applyFont="1" applyBorder="1" applyAlignment="1">
      <alignment horizontal="right"/>
    </xf>
    <xf numFmtId="188" fontId="6" fillId="0" borderId="30" xfId="38" applyNumberFormat="1" applyFont="1" applyBorder="1" applyAlignment="1">
      <alignment horizontal="center"/>
    </xf>
    <xf numFmtId="188" fontId="6" fillId="0" borderId="36" xfId="38" applyNumberFormat="1" applyFont="1" applyBorder="1" applyAlignment="1">
      <alignment horizontal="center"/>
    </xf>
    <xf numFmtId="188" fontId="6" fillId="0" borderId="27" xfId="38" applyNumberFormat="1" applyFont="1" applyBorder="1" applyAlignment="1">
      <alignment horizontal="center"/>
    </xf>
    <xf numFmtId="0" fontId="9" fillId="0" borderId="10" xfId="34" applyFont="1" applyFill="1" applyBorder="1" applyAlignment="1" applyProtection="1">
      <alignment horizontal="center" vertical="center"/>
      <protection/>
    </xf>
    <xf numFmtId="0" fontId="9" fillId="0" borderId="13" xfId="34" applyFont="1" applyFill="1" applyBorder="1" applyAlignment="1">
      <alignment horizontal="center" vertical="center"/>
      <protection/>
    </xf>
    <xf numFmtId="188" fontId="6" fillId="0" borderId="0" xfId="38" applyNumberFormat="1" applyFont="1" applyAlignment="1">
      <alignment horizontal="center"/>
    </xf>
    <xf numFmtId="0" fontId="6" fillId="0" borderId="0" xfId="3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คำขอกิจกรรม54" xfId="33"/>
    <cellStyle name="Normal_เปรียบเทียบงบ48-49(ปรับระบบ)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รายละเอียดงบรายจ่าย-รายการ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126</xdr:row>
      <xdr:rowOff>0</xdr:rowOff>
    </xdr:from>
    <xdr:ext cx="57150" cy="352425"/>
    <xdr:sp fLocksText="0">
      <xdr:nvSpPr>
        <xdr:cNvPr id="1" name="Text Box 3"/>
        <xdr:cNvSpPr txBox="1">
          <a:spLocks noChangeArrowheads="1"/>
        </xdr:cNvSpPr>
      </xdr:nvSpPr>
      <xdr:spPr>
        <a:xfrm>
          <a:off x="10448925" y="34032825"/>
          <a:ext cx="5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0</xdr:colOff>
      <xdr:row>132</xdr:row>
      <xdr:rowOff>66675</xdr:rowOff>
    </xdr:from>
    <xdr:ext cx="57150" cy="352425"/>
    <xdr:sp fLocksText="0">
      <xdr:nvSpPr>
        <xdr:cNvPr id="2" name="Text Box 4"/>
        <xdr:cNvSpPr txBox="1">
          <a:spLocks noChangeArrowheads="1"/>
        </xdr:cNvSpPr>
      </xdr:nvSpPr>
      <xdr:spPr>
        <a:xfrm>
          <a:off x="10448925" y="35728275"/>
          <a:ext cx="5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4</xdr:col>
      <xdr:colOff>66675</xdr:colOff>
      <xdr:row>72</xdr:row>
      <xdr:rowOff>209550</xdr:rowOff>
    </xdr:from>
    <xdr:to>
      <xdr:col>4</xdr:col>
      <xdr:colOff>285750</xdr:colOff>
      <xdr:row>88</xdr:row>
      <xdr:rowOff>152400</xdr:rowOff>
    </xdr:to>
    <xdr:sp>
      <xdr:nvSpPr>
        <xdr:cNvPr id="3" name="AutoShape 14"/>
        <xdr:cNvSpPr>
          <a:spLocks/>
        </xdr:cNvSpPr>
      </xdr:nvSpPr>
      <xdr:spPr>
        <a:xfrm>
          <a:off x="6096000" y="19840575"/>
          <a:ext cx="219075" cy="421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123825</xdr:colOff>
      <xdr:row>97</xdr:row>
      <xdr:rowOff>28575</xdr:rowOff>
    </xdr:from>
    <xdr:to>
      <xdr:col>4</xdr:col>
      <xdr:colOff>285750</xdr:colOff>
      <xdr:row>113</xdr:row>
      <xdr:rowOff>171450</xdr:rowOff>
    </xdr:to>
    <xdr:sp>
      <xdr:nvSpPr>
        <xdr:cNvPr id="4" name="AutoShape 16"/>
        <xdr:cNvSpPr>
          <a:spLocks/>
        </xdr:cNvSpPr>
      </xdr:nvSpPr>
      <xdr:spPr>
        <a:xfrm>
          <a:off x="6153150" y="26327100"/>
          <a:ext cx="161925" cy="4410075"/>
        </a:xfrm>
        <a:prstGeom prst="rightBrace">
          <a:avLst>
            <a:gd name="adj1" fmla="val -48143"/>
            <a:gd name="adj2" fmla="val 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104775</xdr:colOff>
      <xdr:row>114</xdr:row>
      <xdr:rowOff>47625</xdr:rowOff>
    </xdr:from>
    <xdr:to>
      <xdr:col>4</xdr:col>
      <xdr:colOff>276225</xdr:colOff>
      <xdr:row>124</xdr:row>
      <xdr:rowOff>133350</xdr:rowOff>
    </xdr:to>
    <xdr:sp>
      <xdr:nvSpPr>
        <xdr:cNvPr id="5" name="AutoShape 17"/>
        <xdr:cNvSpPr>
          <a:spLocks/>
        </xdr:cNvSpPr>
      </xdr:nvSpPr>
      <xdr:spPr>
        <a:xfrm>
          <a:off x="6134100" y="30880050"/>
          <a:ext cx="171450" cy="2752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47625</xdr:colOff>
      <xdr:row>126</xdr:row>
      <xdr:rowOff>76200</xdr:rowOff>
    </xdr:from>
    <xdr:to>
      <xdr:col>4</xdr:col>
      <xdr:colOff>238125</xdr:colOff>
      <xdr:row>132</xdr:row>
      <xdr:rowOff>219075</xdr:rowOff>
    </xdr:to>
    <xdr:sp>
      <xdr:nvSpPr>
        <xdr:cNvPr id="6" name="AutoShape 19"/>
        <xdr:cNvSpPr>
          <a:spLocks/>
        </xdr:cNvSpPr>
      </xdr:nvSpPr>
      <xdr:spPr>
        <a:xfrm>
          <a:off x="6076950" y="34109025"/>
          <a:ext cx="190500" cy="1771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38100</xdr:colOff>
      <xdr:row>90</xdr:row>
      <xdr:rowOff>47625</xdr:rowOff>
    </xdr:from>
    <xdr:to>
      <xdr:col>4</xdr:col>
      <xdr:colOff>247650</xdr:colOff>
      <xdr:row>96</xdr:row>
      <xdr:rowOff>180975</xdr:rowOff>
    </xdr:to>
    <xdr:sp>
      <xdr:nvSpPr>
        <xdr:cNvPr id="7" name="AutoShape 20"/>
        <xdr:cNvSpPr>
          <a:spLocks/>
        </xdr:cNvSpPr>
      </xdr:nvSpPr>
      <xdr:spPr>
        <a:xfrm>
          <a:off x="6067425" y="24479250"/>
          <a:ext cx="209550" cy="1733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1257300</xdr:colOff>
      <xdr:row>4</xdr:row>
      <xdr:rowOff>85725</xdr:rowOff>
    </xdr:from>
    <xdr:to>
      <xdr:col>1</xdr:col>
      <xdr:colOff>1371600</xdr:colOff>
      <xdr:row>4</xdr:row>
      <xdr:rowOff>209550</xdr:rowOff>
    </xdr:to>
    <xdr:sp>
      <xdr:nvSpPr>
        <xdr:cNvPr id="8" name="Rectangle 15"/>
        <xdr:cNvSpPr>
          <a:spLocks/>
        </xdr:cNvSpPr>
      </xdr:nvSpPr>
      <xdr:spPr>
        <a:xfrm>
          <a:off x="1314450" y="1000125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552450</xdr:colOff>
      <xdr:row>3</xdr:row>
      <xdr:rowOff>85725</xdr:rowOff>
    </xdr:from>
    <xdr:to>
      <xdr:col>1</xdr:col>
      <xdr:colOff>666750</xdr:colOff>
      <xdr:row>3</xdr:row>
      <xdr:rowOff>209550</xdr:rowOff>
    </xdr:to>
    <xdr:sp>
      <xdr:nvSpPr>
        <xdr:cNvPr id="9" name="Rectangle 15"/>
        <xdr:cNvSpPr>
          <a:spLocks/>
        </xdr:cNvSpPr>
      </xdr:nvSpPr>
      <xdr:spPr>
        <a:xfrm>
          <a:off x="609600" y="723900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904875</xdr:colOff>
      <xdr:row>3</xdr:row>
      <xdr:rowOff>85725</xdr:rowOff>
    </xdr:from>
    <xdr:to>
      <xdr:col>1</xdr:col>
      <xdr:colOff>1019175</xdr:colOff>
      <xdr:row>3</xdr:row>
      <xdr:rowOff>209550</xdr:rowOff>
    </xdr:to>
    <xdr:sp>
      <xdr:nvSpPr>
        <xdr:cNvPr id="10" name="Rectangle 15"/>
        <xdr:cNvSpPr>
          <a:spLocks/>
        </xdr:cNvSpPr>
      </xdr:nvSpPr>
      <xdr:spPr>
        <a:xfrm>
          <a:off x="962025" y="723900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95250</xdr:rowOff>
    </xdr:from>
    <xdr:to>
      <xdr:col>1</xdr:col>
      <xdr:colOff>676275</xdr:colOff>
      <xdr:row>4</xdr:row>
      <xdr:rowOff>219075</xdr:rowOff>
    </xdr:to>
    <xdr:sp>
      <xdr:nvSpPr>
        <xdr:cNvPr id="11" name="Rectangle 15"/>
        <xdr:cNvSpPr>
          <a:spLocks/>
        </xdr:cNvSpPr>
      </xdr:nvSpPr>
      <xdr:spPr>
        <a:xfrm>
          <a:off x="619125" y="1009650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914400</xdr:colOff>
      <xdr:row>4</xdr:row>
      <xdr:rowOff>95250</xdr:rowOff>
    </xdr:from>
    <xdr:to>
      <xdr:col>1</xdr:col>
      <xdr:colOff>1028700</xdr:colOff>
      <xdr:row>4</xdr:row>
      <xdr:rowOff>219075</xdr:rowOff>
    </xdr:to>
    <xdr:sp>
      <xdr:nvSpPr>
        <xdr:cNvPr id="12" name="Rectangle 15"/>
        <xdr:cNvSpPr>
          <a:spLocks/>
        </xdr:cNvSpPr>
      </xdr:nvSpPr>
      <xdr:spPr>
        <a:xfrm>
          <a:off x="971550" y="1009650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1628775</xdr:colOff>
      <xdr:row>4</xdr:row>
      <xdr:rowOff>85725</xdr:rowOff>
    </xdr:from>
    <xdr:to>
      <xdr:col>1</xdr:col>
      <xdr:colOff>1743075</xdr:colOff>
      <xdr:row>4</xdr:row>
      <xdr:rowOff>209550</xdr:rowOff>
    </xdr:to>
    <xdr:sp>
      <xdr:nvSpPr>
        <xdr:cNvPr id="13" name="Rectangle 15"/>
        <xdr:cNvSpPr>
          <a:spLocks/>
        </xdr:cNvSpPr>
      </xdr:nvSpPr>
      <xdr:spPr>
        <a:xfrm>
          <a:off x="1685925" y="1000125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28575</xdr:rowOff>
    </xdr:from>
    <xdr:to>
      <xdr:col>2</xdr:col>
      <xdr:colOff>9525</xdr:colOff>
      <xdr:row>11</xdr:row>
      <xdr:rowOff>266700</xdr:rowOff>
    </xdr:to>
    <xdr:sp>
      <xdr:nvSpPr>
        <xdr:cNvPr id="1" name="Line 1"/>
        <xdr:cNvSpPr>
          <a:spLocks/>
        </xdr:cNvSpPr>
      </xdr:nvSpPr>
      <xdr:spPr>
        <a:xfrm>
          <a:off x="95250" y="2466975"/>
          <a:ext cx="28003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1076325</xdr:colOff>
      <xdr:row>5</xdr:row>
      <xdr:rowOff>76200</xdr:rowOff>
    </xdr:from>
    <xdr:to>
      <xdr:col>1</xdr:col>
      <xdr:colOff>1209675</xdr:colOff>
      <xdr:row>5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1162050" y="1381125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590550</xdr:colOff>
      <xdr:row>4</xdr:row>
      <xdr:rowOff>85725</xdr:rowOff>
    </xdr:from>
    <xdr:to>
      <xdr:col>1</xdr:col>
      <xdr:colOff>723900</xdr:colOff>
      <xdr:row>4</xdr:row>
      <xdr:rowOff>200025</xdr:rowOff>
    </xdr:to>
    <xdr:sp>
      <xdr:nvSpPr>
        <xdr:cNvPr id="3" name="Rectangle 2"/>
        <xdr:cNvSpPr>
          <a:spLocks/>
        </xdr:cNvSpPr>
      </xdr:nvSpPr>
      <xdr:spPr>
        <a:xfrm>
          <a:off x="676275" y="1104900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1076325</xdr:colOff>
      <xdr:row>4</xdr:row>
      <xdr:rowOff>85725</xdr:rowOff>
    </xdr:from>
    <xdr:to>
      <xdr:col>1</xdr:col>
      <xdr:colOff>1209675</xdr:colOff>
      <xdr:row>4</xdr:row>
      <xdr:rowOff>200025</xdr:rowOff>
    </xdr:to>
    <xdr:sp>
      <xdr:nvSpPr>
        <xdr:cNvPr id="4" name="Rectangle 2"/>
        <xdr:cNvSpPr>
          <a:spLocks/>
        </xdr:cNvSpPr>
      </xdr:nvSpPr>
      <xdr:spPr>
        <a:xfrm>
          <a:off x="1162050" y="1104900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  <xdr:twoCellAnchor>
    <xdr:from>
      <xdr:col>1</xdr:col>
      <xdr:colOff>600075</xdr:colOff>
      <xdr:row>5</xdr:row>
      <xdr:rowOff>76200</xdr:rowOff>
    </xdr:from>
    <xdr:to>
      <xdr:col>1</xdr:col>
      <xdr:colOff>733425</xdr:colOff>
      <xdr:row>5</xdr:row>
      <xdr:rowOff>200025</xdr:rowOff>
    </xdr:to>
    <xdr:sp>
      <xdr:nvSpPr>
        <xdr:cNvPr id="5" name="Rectangle 2"/>
        <xdr:cNvSpPr>
          <a:spLocks/>
        </xdr:cNvSpPr>
      </xdr:nvSpPr>
      <xdr:spPr>
        <a:xfrm>
          <a:off x="685800" y="1381125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1590675</xdr:colOff>
      <xdr:row>5</xdr:row>
      <xdr:rowOff>76200</xdr:rowOff>
    </xdr:from>
    <xdr:to>
      <xdr:col>1</xdr:col>
      <xdr:colOff>1724025</xdr:colOff>
      <xdr:row>5</xdr:row>
      <xdr:rowOff>200025</xdr:rowOff>
    </xdr:to>
    <xdr:sp>
      <xdr:nvSpPr>
        <xdr:cNvPr id="6" name="Rectangle 2"/>
        <xdr:cNvSpPr>
          <a:spLocks/>
        </xdr:cNvSpPr>
      </xdr:nvSpPr>
      <xdr:spPr>
        <a:xfrm>
          <a:off x="1676400" y="1381125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2105025</xdr:colOff>
      <xdr:row>5</xdr:row>
      <xdr:rowOff>76200</xdr:rowOff>
    </xdr:from>
    <xdr:to>
      <xdr:col>1</xdr:col>
      <xdr:colOff>2238375</xdr:colOff>
      <xdr:row>5</xdr:row>
      <xdr:rowOff>200025</xdr:rowOff>
    </xdr:to>
    <xdr:sp>
      <xdr:nvSpPr>
        <xdr:cNvPr id="7" name="Rectangle 2"/>
        <xdr:cNvSpPr>
          <a:spLocks/>
        </xdr:cNvSpPr>
      </xdr:nvSpPr>
      <xdr:spPr>
        <a:xfrm>
          <a:off x="2190750" y="1381125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238125</xdr:rowOff>
    </xdr:from>
    <xdr:to>
      <xdr:col>1</xdr:col>
      <xdr:colOff>1590675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04775" y="1152525"/>
          <a:ext cx="1581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219075</xdr:rowOff>
    </xdr:from>
    <xdr:to>
      <xdr:col>1</xdr:col>
      <xdr:colOff>1019175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638675" y="197167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8"/>
  <sheetViews>
    <sheetView zoomScalePageLayoutView="0" workbookViewId="0" topLeftCell="A1">
      <selection activeCell="B2" sqref="B2:E2"/>
    </sheetView>
  </sheetViews>
  <sheetFormatPr defaultColWidth="9.140625" defaultRowHeight="21.75"/>
  <cols>
    <col min="1" max="1" width="0.85546875" style="119" customWidth="1"/>
    <col min="2" max="2" width="54.421875" style="119" customWidth="1"/>
    <col min="3" max="3" width="17.140625" style="119" customWidth="1"/>
    <col min="4" max="4" width="18.00390625" style="119" customWidth="1"/>
    <col min="5" max="5" width="66.28125" style="119" customWidth="1"/>
    <col min="6" max="6" width="1.57421875" style="119" customWidth="1"/>
    <col min="7" max="16384" width="9.140625" style="119" customWidth="1"/>
  </cols>
  <sheetData>
    <row r="1" ht="6.75" customHeight="1"/>
    <row r="2" spans="2:5" ht="21.75" customHeight="1">
      <c r="B2" s="190" t="s">
        <v>145</v>
      </c>
      <c r="C2" s="190"/>
      <c r="D2" s="190"/>
      <c r="E2" s="190"/>
    </row>
    <row r="3" spans="2:5" ht="21.75" customHeight="1">
      <c r="B3" s="36"/>
      <c r="C3" s="4" t="s">
        <v>227</v>
      </c>
      <c r="D3" s="36"/>
      <c r="E3" s="7" t="s">
        <v>50</v>
      </c>
    </row>
    <row r="4" spans="2:5" ht="21.75" customHeight="1">
      <c r="B4" s="4" t="s">
        <v>158</v>
      </c>
      <c r="C4" s="164" t="s">
        <v>228</v>
      </c>
      <c r="D4" s="36"/>
      <c r="E4" s="7" t="s">
        <v>160</v>
      </c>
    </row>
    <row r="5" spans="2:5" ht="21.75" customHeight="1">
      <c r="B5" s="4" t="s">
        <v>159</v>
      </c>
      <c r="C5" s="36"/>
      <c r="D5" s="36"/>
      <c r="E5" s="36"/>
    </row>
    <row r="6" spans="2:5" ht="21.75" customHeight="1">
      <c r="B6" s="4" t="s">
        <v>49</v>
      </c>
      <c r="C6" s="36"/>
      <c r="D6" s="36"/>
      <c r="E6" s="36"/>
    </row>
    <row r="7" spans="2:5" ht="21.75" customHeight="1">
      <c r="B7" s="4" t="s">
        <v>218</v>
      </c>
      <c r="C7" s="36"/>
      <c r="D7" s="36"/>
      <c r="E7" s="36"/>
    </row>
    <row r="8" spans="2:5" ht="19.5" customHeight="1">
      <c r="B8" s="35" t="s">
        <v>226</v>
      </c>
      <c r="E8" s="120" t="s">
        <v>51</v>
      </c>
    </row>
    <row r="9" spans="2:5" ht="24">
      <c r="B9" s="121"/>
      <c r="C9" s="188" t="s">
        <v>0</v>
      </c>
      <c r="D9" s="189"/>
      <c r="E9" s="121"/>
    </row>
    <row r="10" spans="2:5" ht="24">
      <c r="B10" s="122" t="s">
        <v>2</v>
      </c>
      <c r="C10" s="121" t="s">
        <v>47</v>
      </c>
      <c r="D10" s="121" t="s">
        <v>132</v>
      </c>
      <c r="E10" s="123" t="s">
        <v>38</v>
      </c>
    </row>
    <row r="11" spans="2:5" ht="24">
      <c r="B11" s="124" t="s">
        <v>44</v>
      </c>
      <c r="C11" s="125"/>
      <c r="D11" s="125"/>
      <c r="E11" s="125"/>
    </row>
    <row r="12" spans="2:5" ht="24">
      <c r="B12" s="126" t="s">
        <v>48</v>
      </c>
      <c r="C12" s="127"/>
      <c r="D12" s="128"/>
      <c r="E12" s="129"/>
    </row>
    <row r="13" spans="2:5" ht="24">
      <c r="B13" s="130" t="s">
        <v>217</v>
      </c>
      <c r="C13" s="151"/>
      <c r="D13" s="131">
        <f>D14+D64</f>
        <v>6963700</v>
      </c>
      <c r="E13" s="132"/>
    </row>
    <row r="14" spans="2:5" ht="24">
      <c r="B14" s="152" t="s">
        <v>3</v>
      </c>
      <c r="C14" s="154"/>
      <c r="D14" s="153">
        <f>D15+D21+D51</f>
        <v>5763700</v>
      </c>
      <c r="E14" s="132"/>
    </row>
    <row r="15" spans="2:5" ht="24">
      <c r="B15" s="133" t="s">
        <v>4</v>
      </c>
      <c r="C15" s="132"/>
      <c r="D15" s="135">
        <v>316800</v>
      </c>
      <c r="E15" s="132"/>
    </row>
    <row r="16" spans="2:5" ht="24">
      <c r="B16" s="136" t="s">
        <v>116</v>
      </c>
      <c r="C16" s="132"/>
      <c r="D16" s="137">
        <v>316800</v>
      </c>
      <c r="E16" s="132" t="s">
        <v>176</v>
      </c>
    </row>
    <row r="17" spans="2:5" ht="24">
      <c r="B17" s="136"/>
      <c r="C17" s="132"/>
      <c r="D17" s="138"/>
      <c r="E17" s="132" t="s">
        <v>213</v>
      </c>
    </row>
    <row r="18" spans="2:5" ht="24">
      <c r="B18" s="136"/>
      <c r="C18" s="132"/>
      <c r="D18" s="138"/>
      <c r="E18" s="132" t="s">
        <v>177</v>
      </c>
    </row>
    <row r="19" spans="2:5" ht="24">
      <c r="B19" s="136"/>
      <c r="C19" s="132"/>
      <c r="D19" s="138"/>
      <c r="E19" s="132" t="s">
        <v>214</v>
      </c>
    </row>
    <row r="20" spans="2:5" ht="24">
      <c r="B20" s="136" t="s">
        <v>19</v>
      </c>
      <c r="C20" s="132"/>
      <c r="D20" s="138"/>
      <c r="E20" s="132"/>
    </row>
    <row r="21" spans="2:5" ht="24">
      <c r="B21" s="133" t="s">
        <v>5</v>
      </c>
      <c r="C21" s="132"/>
      <c r="D21" s="139">
        <f>D22+D30+D38+D40+D42+D47</f>
        <v>4961200</v>
      </c>
      <c r="E21" s="132"/>
    </row>
    <row r="22" spans="2:5" s="143" customFormat="1" ht="24">
      <c r="B22" s="140" t="s">
        <v>6</v>
      </c>
      <c r="C22" s="141"/>
      <c r="D22" s="142">
        <v>636600</v>
      </c>
      <c r="E22" s="141" t="s">
        <v>180</v>
      </c>
    </row>
    <row r="23" spans="2:5" s="143" customFormat="1" ht="21">
      <c r="B23" s="140"/>
      <c r="C23" s="141"/>
      <c r="D23" s="144"/>
      <c r="E23" s="141" t="s">
        <v>178</v>
      </c>
    </row>
    <row r="24" spans="2:5" s="143" customFormat="1" ht="21">
      <c r="B24" s="140"/>
      <c r="C24" s="141"/>
      <c r="D24" s="144"/>
      <c r="E24" s="141" t="s">
        <v>179</v>
      </c>
    </row>
    <row r="25" spans="2:5" s="143" customFormat="1" ht="21">
      <c r="B25" s="140"/>
      <c r="C25" s="141"/>
      <c r="D25" s="144"/>
      <c r="E25" s="141" t="s">
        <v>183</v>
      </c>
    </row>
    <row r="26" spans="2:5" s="143" customFormat="1" ht="21">
      <c r="B26" s="140"/>
      <c r="C26" s="141"/>
      <c r="D26" s="144"/>
      <c r="E26" s="141" t="s">
        <v>181</v>
      </c>
    </row>
    <row r="27" spans="2:5" s="143" customFormat="1" ht="21">
      <c r="B27" s="140"/>
      <c r="C27" s="141"/>
      <c r="D27" s="144"/>
      <c r="E27" s="141" t="s">
        <v>182</v>
      </c>
    </row>
    <row r="28" spans="2:5" s="143" customFormat="1" ht="21">
      <c r="B28" s="140"/>
      <c r="C28" s="141"/>
      <c r="D28" s="144"/>
      <c r="E28" s="141" t="s">
        <v>184</v>
      </c>
    </row>
    <row r="29" spans="2:5" s="143" customFormat="1" ht="21">
      <c r="B29" s="140"/>
      <c r="C29" s="141"/>
      <c r="D29" s="144"/>
      <c r="E29" s="141"/>
    </row>
    <row r="30" spans="2:5" s="143" customFormat="1" ht="21">
      <c r="B30" s="140" t="s">
        <v>7</v>
      </c>
      <c r="C30" s="141"/>
      <c r="D30" s="142">
        <v>168600</v>
      </c>
      <c r="E30" s="141" t="s">
        <v>190</v>
      </c>
    </row>
    <row r="31" spans="2:5" s="143" customFormat="1" ht="21">
      <c r="B31" s="140"/>
      <c r="C31" s="141"/>
      <c r="D31" s="144"/>
      <c r="E31" s="141" t="s">
        <v>187</v>
      </c>
    </row>
    <row r="32" spans="2:5" s="143" customFormat="1" ht="21">
      <c r="B32" s="140"/>
      <c r="C32" s="141"/>
      <c r="D32" s="144"/>
      <c r="E32" s="141" t="s">
        <v>186</v>
      </c>
    </row>
    <row r="33" spans="2:5" s="143" customFormat="1" ht="21">
      <c r="B33" s="140"/>
      <c r="C33" s="141"/>
      <c r="D33" s="144"/>
      <c r="E33" s="141" t="s">
        <v>185</v>
      </c>
    </row>
    <row r="34" spans="2:5" s="143" customFormat="1" ht="21">
      <c r="B34" s="140"/>
      <c r="C34" s="141"/>
      <c r="D34" s="144"/>
      <c r="E34" s="141" t="s">
        <v>204</v>
      </c>
    </row>
    <row r="35" spans="2:5" s="143" customFormat="1" ht="21">
      <c r="B35" s="140"/>
      <c r="C35" s="141"/>
      <c r="D35" s="144"/>
      <c r="E35" s="141" t="s">
        <v>188</v>
      </c>
    </row>
    <row r="36" spans="2:5" s="143" customFormat="1" ht="21">
      <c r="B36" s="140"/>
      <c r="C36" s="141"/>
      <c r="D36" s="144"/>
      <c r="E36" s="141" t="s">
        <v>189</v>
      </c>
    </row>
    <row r="37" spans="2:5" s="143" customFormat="1" ht="21">
      <c r="B37" s="140"/>
      <c r="C37" s="141"/>
      <c r="D37" s="144"/>
      <c r="E37" s="141"/>
    </row>
    <row r="38" spans="2:5" s="143" customFormat="1" ht="21">
      <c r="B38" s="140" t="s">
        <v>8</v>
      </c>
      <c r="C38" s="141"/>
      <c r="D38" s="142">
        <v>48000</v>
      </c>
      <c r="E38" s="141" t="s">
        <v>191</v>
      </c>
    </row>
    <row r="39" spans="2:5" s="143" customFormat="1" ht="21">
      <c r="B39" s="140"/>
      <c r="C39" s="141"/>
      <c r="D39" s="144"/>
      <c r="E39" s="141"/>
    </row>
    <row r="40" spans="2:5" s="143" customFormat="1" ht="21">
      <c r="B40" s="140" t="s">
        <v>20</v>
      </c>
      <c r="C40" s="141"/>
      <c r="D40" s="142">
        <v>300000</v>
      </c>
      <c r="E40" s="141" t="s">
        <v>192</v>
      </c>
    </row>
    <row r="41" spans="2:5" s="143" customFormat="1" ht="21">
      <c r="B41" s="140"/>
      <c r="C41" s="141"/>
      <c r="D41" s="142"/>
      <c r="E41" s="141"/>
    </row>
    <row r="42" spans="2:5" s="143" customFormat="1" ht="21">
      <c r="B42" s="140" t="s">
        <v>198</v>
      </c>
      <c r="C42" s="141"/>
      <c r="D42" s="142">
        <v>196000</v>
      </c>
      <c r="E42" s="141" t="s">
        <v>193</v>
      </c>
    </row>
    <row r="43" spans="2:5" s="143" customFormat="1" ht="21">
      <c r="B43" s="140"/>
      <c r="C43" s="141"/>
      <c r="D43" s="144"/>
      <c r="E43" s="141" t="s">
        <v>194</v>
      </c>
    </row>
    <row r="44" spans="2:5" s="143" customFormat="1" ht="21">
      <c r="B44" s="140"/>
      <c r="C44" s="141"/>
      <c r="D44" s="144"/>
      <c r="E44" s="141" t="s">
        <v>196</v>
      </c>
    </row>
    <row r="45" spans="2:5" s="143" customFormat="1" ht="21">
      <c r="B45" s="140"/>
      <c r="C45" s="141"/>
      <c r="D45" s="144"/>
      <c r="E45" s="145" t="s">
        <v>197</v>
      </c>
    </row>
    <row r="46" spans="2:5" s="143" customFormat="1" ht="21">
      <c r="B46" s="140"/>
      <c r="C46" s="141"/>
      <c r="D46" s="144"/>
      <c r="E46" s="141"/>
    </row>
    <row r="47" spans="2:5" s="143" customFormat="1" ht="21" customHeight="1">
      <c r="B47" s="140" t="s">
        <v>199</v>
      </c>
      <c r="C47" s="141"/>
      <c r="D47" s="142">
        <v>3612000</v>
      </c>
      <c r="E47" s="141" t="s">
        <v>200</v>
      </c>
    </row>
    <row r="48" spans="2:5" s="143" customFormat="1" ht="21" customHeight="1">
      <c r="B48" s="140"/>
      <c r="C48" s="141"/>
      <c r="D48" s="144"/>
      <c r="E48" s="141" t="s">
        <v>201</v>
      </c>
    </row>
    <row r="49" spans="2:5" s="143" customFormat="1" ht="21" customHeight="1">
      <c r="B49" s="140"/>
      <c r="C49" s="141"/>
      <c r="D49" s="144"/>
      <c r="E49" s="141" t="s">
        <v>202</v>
      </c>
    </row>
    <row r="50" spans="2:5" s="143" customFormat="1" ht="21" customHeight="1">
      <c r="B50" s="140"/>
      <c r="C50" s="141"/>
      <c r="D50" s="144"/>
      <c r="E50" s="141"/>
    </row>
    <row r="51" spans="2:5" ht="21" customHeight="1">
      <c r="B51" s="133" t="s">
        <v>9</v>
      </c>
      <c r="C51" s="132"/>
      <c r="D51" s="134">
        <f>D52+D54+D58+D60+D62</f>
        <v>485700</v>
      </c>
      <c r="E51" s="132"/>
    </row>
    <row r="52" spans="2:5" s="143" customFormat="1" ht="21" customHeight="1">
      <c r="B52" s="140" t="s">
        <v>10</v>
      </c>
      <c r="C52" s="141"/>
      <c r="D52" s="142">
        <v>60000</v>
      </c>
      <c r="E52" s="141" t="s">
        <v>203</v>
      </c>
    </row>
    <row r="53" spans="2:5" s="143" customFormat="1" ht="21" customHeight="1">
      <c r="B53" s="140"/>
      <c r="C53" s="141"/>
      <c r="D53" s="144"/>
      <c r="E53" s="141"/>
    </row>
    <row r="54" spans="2:5" s="143" customFormat="1" ht="21.75" customHeight="1">
      <c r="B54" s="140" t="s">
        <v>11</v>
      </c>
      <c r="C54" s="141"/>
      <c r="D54" s="142">
        <v>197700</v>
      </c>
      <c r="E54" s="141" t="s">
        <v>207</v>
      </c>
    </row>
    <row r="55" spans="2:5" s="143" customFormat="1" ht="21.75" customHeight="1">
      <c r="B55" s="140"/>
      <c r="C55" s="141"/>
      <c r="D55" s="144"/>
      <c r="E55" s="141" t="s">
        <v>205</v>
      </c>
    </row>
    <row r="56" spans="2:5" s="143" customFormat="1" ht="21.75" customHeight="1">
      <c r="B56" s="140"/>
      <c r="C56" s="141"/>
      <c r="D56" s="144"/>
      <c r="E56" s="141" t="s">
        <v>206</v>
      </c>
    </row>
    <row r="57" spans="2:5" s="143" customFormat="1" ht="21.75" customHeight="1">
      <c r="B57" s="140"/>
      <c r="C57" s="141"/>
      <c r="D57" s="144"/>
      <c r="E57" s="141"/>
    </row>
    <row r="58" spans="2:5" s="143" customFormat="1" ht="21" customHeight="1">
      <c r="B58" s="141" t="s">
        <v>208</v>
      </c>
      <c r="C58" s="141"/>
      <c r="D58" s="142">
        <v>180000</v>
      </c>
      <c r="E58" s="141" t="s">
        <v>209</v>
      </c>
    </row>
    <row r="59" spans="2:5" s="143" customFormat="1" ht="21" customHeight="1">
      <c r="B59" s="146"/>
      <c r="C59" s="141"/>
      <c r="D59" s="144"/>
      <c r="E59" s="141"/>
    </row>
    <row r="60" spans="2:5" s="143" customFormat="1" ht="21" customHeight="1">
      <c r="B60" s="140" t="s">
        <v>21</v>
      </c>
      <c r="C60" s="141"/>
      <c r="D60" s="142">
        <v>36000</v>
      </c>
      <c r="E60" s="141" t="s">
        <v>210</v>
      </c>
    </row>
    <row r="61" spans="2:5" s="143" customFormat="1" ht="21" customHeight="1">
      <c r="B61" s="140"/>
      <c r="C61" s="141"/>
      <c r="D61" s="142"/>
      <c r="E61" s="141"/>
    </row>
    <row r="62" spans="2:5" s="143" customFormat="1" ht="21" customHeight="1">
      <c r="B62" s="140" t="s">
        <v>211</v>
      </c>
      <c r="C62" s="141"/>
      <c r="D62" s="142">
        <v>12000</v>
      </c>
      <c r="E62" s="141" t="s">
        <v>212</v>
      </c>
    </row>
    <row r="63" spans="2:5" s="143" customFormat="1" ht="21" customHeight="1">
      <c r="B63" s="140"/>
      <c r="C63" s="141"/>
      <c r="D63" s="142"/>
      <c r="E63" s="141"/>
    </row>
    <row r="64" spans="2:5" ht="21" customHeight="1">
      <c r="B64" s="133" t="s">
        <v>148</v>
      </c>
      <c r="C64" s="132"/>
      <c r="D64" s="134">
        <f>SUM(D65:D67)</f>
        <v>1200000</v>
      </c>
      <c r="E64" s="132"/>
    </row>
    <row r="65" spans="2:5" ht="21" customHeight="1">
      <c r="B65" s="136" t="s">
        <v>149</v>
      </c>
      <c r="C65" s="132"/>
      <c r="D65" s="135">
        <v>700000</v>
      </c>
      <c r="E65" s="132"/>
    </row>
    <row r="66" spans="2:5" ht="21" customHeight="1">
      <c r="B66" s="136" t="s">
        <v>150</v>
      </c>
      <c r="C66" s="132"/>
      <c r="D66" s="135">
        <v>400000</v>
      </c>
      <c r="E66" s="132"/>
    </row>
    <row r="67" spans="2:5" ht="21" customHeight="1">
      <c r="B67" s="136" t="s">
        <v>151</v>
      </c>
      <c r="C67" s="132"/>
      <c r="D67" s="135">
        <v>100000</v>
      </c>
      <c r="E67" s="132"/>
    </row>
    <row r="68" spans="2:5" ht="21" customHeight="1">
      <c r="B68" s="136" t="s">
        <v>152</v>
      </c>
      <c r="C68" s="132"/>
      <c r="D68" s="138"/>
      <c r="E68" s="132"/>
    </row>
    <row r="69" spans="2:5" ht="21" customHeight="1">
      <c r="B69" s="136"/>
      <c r="C69" s="132"/>
      <c r="D69" s="138"/>
      <c r="E69" s="132"/>
    </row>
    <row r="70" spans="2:5" ht="21" customHeight="1">
      <c r="B70" s="136"/>
      <c r="C70" s="132"/>
      <c r="D70" s="138"/>
      <c r="E70" s="132"/>
    </row>
    <row r="71" spans="2:5" ht="21" customHeight="1">
      <c r="B71" s="133" t="s">
        <v>215</v>
      </c>
      <c r="C71" s="132"/>
      <c r="D71" s="138"/>
      <c r="E71" s="132"/>
    </row>
    <row r="72" spans="2:5" ht="21" customHeight="1">
      <c r="B72" s="133" t="s">
        <v>12</v>
      </c>
      <c r="C72" s="132"/>
      <c r="D72" s="138"/>
      <c r="E72" s="132"/>
    </row>
    <row r="73" spans="2:5" ht="21" customHeight="1">
      <c r="B73" s="147" t="s">
        <v>22</v>
      </c>
      <c r="C73" s="132"/>
      <c r="D73" s="138"/>
      <c r="E73" s="132"/>
    </row>
    <row r="74" spans="2:5" ht="21" customHeight="1">
      <c r="B74" s="133" t="s">
        <v>23</v>
      </c>
      <c r="C74" s="132"/>
      <c r="D74" s="138"/>
      <c r="E74" s="132"/>
    </row>
    <row r="75" spans="2:5" ht="21" customHeight="1">
      <c r="B75" s="136" t="s">
        <v>24</v>
      </c>
      <c r="C75" s="132"/>
      <c r="D75" s="138"/>
      <c r="E75" s="132"/>
    </row>
    <row r="76" spans="2:5" ht="21" customHeight="1">
      <c r="B76" s="136" t="s">
        <v>45</v>
      </c>
      <c r="C76" s="132"/>
      <c r="D76" s="138"/>
      <c r="E76" s="132"/>
    </row>
    <row r="77" spans="2:5" ht="21" customHeight="1">
      <c r="B77" s="136" t="s">
        <v>25</v>
      </c>
      <c r="C77" s="132"/>
      <c r="D77" s="138"/>
      <c r="E77" s="132"/>
    </row>
    <row r="78" spans="2:5" ht="21" customHeight="1">
      <c r="B78" s="136" t="s">
        <v>45</v>
      </c>
      <c r="C78" s="132"/>
      <c r="D78" s="138"/>
      <c r="E78" s="132"/>
    </row>
    <row r="79" spans="2:5" ht="21" customHeight="1">
      <c r="B79" s="136" t="s">
        <v>26</v>
      </c>
      <c r="C79" s="132"/>
      <c r="D79" s="138"/>
      <c r="E79" s="132"/>
    </row>
    <row r="80" spans="2:5" ht="21" customHeight="1">
      <c r="B80" s="136" t="s">
        <v>45</v>
      </c>
      <c r="C80" s="132"/>
      <c r="D80" s="138"/>
      <c r="E80" s="132"/>
    </row>
    <row r="81" spans="2:5" ht="21" customHeight="1">
      <c r="B81" s="136" t="s">
        <v>27</v>
      </c>
      <c r="C81" s="132"/>
      <c r="D81" s="138"/>
      <c r="E81" s="132" t="s">
        <v>40</v>
      </c>
    </row>
    <row r="82" spans="2:5" ht="21" customHeight="1">
      <c r="B82" s="136" t="s">
        <v>45</v>
      </c>
      <c r="C82" s="132"/>
      <c r="D82" s="138"/>
      <c r="E82" s="132" t="s">
        <v>41</v>
      </c>
    </row>
    <row r="83" spans="2:5" ht="21" customHeight="1">
      <c r="B83" s="136" t="s">
        <v>28</v>
      </c>
      <c r="C83" s="132"/>
      <c r="D83" s="138"/>
      <c r="E83" s="132" t="s">
        <v>42</v>
      </c>
    </row>
    <row r="84" spans="2:5" ht="21" customHeight="1">
      <c r="B84" s="136" t="s">
        <v>45</v>
      </c>
      <c r="C84" s="132"/>
      <c r="D84" s="138"/>
      <c r="E84" s="132" t="s">
        <v>43</v>
      </c>
    </row>
    <row r="85" spans="2:5" ht="21" customHeight="1">
      <c r="B85" s="136" t="s">
        <v>29</v>
      </c>
      <c r="C85" s="132"/>
      <c r="D85" s="138"/>
      <c r="E85" s="132"/>
    </row>
    <row r="86" spans="2:5" ht="21" customHeight="1">
      <c r="B86" s="136" t="s">
        <v>45</v>
      </c>
      <c r="C86" s="132"/>
      <c r="D86" s="138"/>
      <c r="E86" s="132"/>
    </row>
    <row r="87" spans="2:5" ht="21" customHeight="1">
      <c r="B87" s="136" t="s">
        <v>30</v>
      </c>
      <c r="C87" s="132"/>
      <c r="D87" s="138"/>
      <c r="E87" s="132"/>
    </row>
    <row r="88" spans="2:5" ht="21" customHeight="1">
      <c r="B88" s="136" t="s">
        <v>45</v>
      </c>
      <c r="C88" s="132"/>
      <c r="D88" s="138"/>
      <c r="E88" s="132"/>
    </row>
    <row r="89" spans="2:5" ht="21" customHeight="1">
      <c r="B89" s="136" t="s">
        <v>117</v>
      </c>
      <c r="C89" s="132"/>
      <c r="D89" s="138"/>
      <c r="E89" s="132"/>
    </row>
    <row r="90" spans="2:5" ht="21" customHeight="1">
      <c r="B90" s="136" t="s">
        <v>45</v>
      </c>
      <c r="C90" s="132"/>
      <c r="D90" s="138"/>
      <c r="E90" s="132"/>
    </row>
    <row r="91" spans="2:5" ht="21">
      <c r="B91" s="136" t="s">
        <v>118</v>
      </c>
      <c r="C91" s="132"/>
      <c r="D91" s="138"/>
      <c r="E91" s="132"/>
    </row>
    <row r="92" spans="2:5" ht="21">
      <c r="B92" s="136" t="s">
        <v>45</v>
      </c>
      <c r="C92" s="132"/>
      <c r="D92" s="138"/>
      <c r="E92" s="132"/>
    </row>
    <row r="93" spans="2:5" ht="21">
      <c r="B93" s="136" t="s">
        <v>45</v>
      </c>
      <c r="C93" s="132"/>
      <c r="D93" s="138"/>
      <c r="E93" s="132" t="s">
        <v>40</v>
      </c>
    </row>
    <row r="94" spans="2:5" ht="21">
      <c r="B94" s="136" t="s">
        <v>119</v>
      </c>
      <c r="C94" s="132"/>
      <c r="D94" s="138"/>
      <c r="E94" s="132" t="s">
        <v>41</v>
      </c>
    </row>
    <row r="95" spans="2:5" ht="21">
      <c r="B95" s="136" t="s">
        <v>45</v>
      </c>
      <c r="C95" s="132"/>
      <c r="D95" s="138"/>
      <c r="E95" s="132" t="s">
        <v>42</v>
      </c>
    </row>
    <row r="96" spans="2:5" ht="21">
      <c r="B96" s="136" t="s">
        <v>120</v>
      </c>
      <c r="C96" s="132"/>
      <c r="D96" s="138"/>
      <c r="E96" s="132" t="s">
        <v>43</v>
      </c>
    </row>
    <row r="97" spans="2:5" ht="21">
      <c r="B97" s="136" t="s">
        <v>45</v>
      </c>
      <c r="C97" s="132"/>
      <c r="D97" s="138"/>
      <c r="E97" s="132"/>
    </row>
    <row r="98" spans="2:5" ht="21">
      <c r="B98" s="133" t="s">
        <v>13</v>
      </c>
      <c r="C98" s="132"/>
      <c r="D98" s="138"/>
      <c r="E98" s="132"/>
    </row>
    <row r="99" spans="2:5" ht="21">
      <c r="B99" s="136" t="s">
        <v>32</v>
      </c>
      <c r="C99" s="132"/>
      <c r="D99" s="138"/>
      <c r="E99" s="132"/>
    </row>
    <row r="100" spans="2:5" ht="21">
      <c r="B100" s="136" t="s">
        <v>31</v>
      </c>
      <c r="C100" s="132"/>
      <c r="D100" s="138"/>
      <c r="E100" s="132"/>
    </row>
    <row r="101" spans="2:5" ht="21">
      <c r="B101" s="136" t="s">
        <v>33</v>
      </c>
      <c r="C101" s="132"/>
      <c r="D101" s="138"/>
      <c r="E101" s="132"/>
    </row>
    <row r="102" spans="2:5" ht="21">
      <c r="B102" s="136" t="s">
        <v>45</v>
      </c>
      <c r="C102" s="132"/>
      <c r="D102" s="138"/>
      <c r="E102" s="132"/>
    </row>
    <row r="103" spans="2:5" ht="21">
      <c r="B103" s="136" t="s">
        <v>35</v>
      </c>
      <c r="C103" s="132"/>
      <c r="D103" s="138"/>
      <c r="E103" s="132"/>
    </row>
    <row r="104" spans="2:5" ht="21">
      <c r="B104" s="136" t="s">
        <v>45</v>
      </c>
      <c r="C104" s="132"/>
      <c r="D104" s="138"/>
      <c r="E104" s="132"/>
    </row>
    <row r="105" spans="2:5" ht="21">
      <c r="B105" s="136" t="s">
        <v>34</v>
      </c>
      <c r="C105" s="132"/>
      <c r="D105" s="138"/>
      <c r="E105" s="132" t="s">
        <v>40</v>
      </c>
    </row>
    <row r="106" spans="2:5" ht="21">
      <c r="B106" s="136" t="s">
        <v>45</v>
      </c>
      <c r="C106" s="132"/>
      <c r="D106" s="138"/>
      <c r="E106" s="132" t="s">
        <v>41</v>
      </c>
    </row>
    <row r="107" spans="2:5" ht="21">
      <c r="B107" s="136" t="s">
        <v>36</v>
      </c>
      <c r="C107" s="132"/>
      <c r="D107" s="138"/>
      <c r="E107" s="132" t="s">
        <v>42</v>
      </c>
    </row>
    <row r="108" spans="2:5" ht="21">
      <c r="B108" s="136" t="s">
        <v>45</v>
      </c>
      <c r="C108" s="132"/>
      <c r="D108" s="138"/>
      <c r="E108" s="132" t="s">
        <v>43</v>
      </c>
    </row>
    <row r="109" spans="2:5" ht="21">
      <c r="B109" s="136" t="s">
        <v>37</v>
      </c>
      <c r="C109" s="132"/>
      <c r="D109" s="138"/>
      <c r="E109" s="132"/>
    </row>
    <row r="110" spans="2:5" ht="21">
      <c r="B110" s="136" t="s">
        <v>45</v>
      </c>
      <c r="C110" s="132"/>
      <c r="D110" s="138"/>
      <c r="E110" s="132"/>
    </row>
    <row r="111" spans="2:5" ht="21">
      <c r="B111" s="136" t="s">
        <v>121</v>
      </c>
      <c r="C111" s="132"/>
      <c r="D111" s="138"/>
      <c r="E111" s="132"/>
    </row>
    <row r="112" spans="2:5" ht="21">
      <c r="B112" s="136" t="s">
        <v>45</v>
      </c>
      <c r="C112" s="132"/>
      <c r="D112" s="138"/>
      <c r="E112" s="132"/>
    </row>
    <row r="113" spans="2:5" ht="21">
      <c r="B113" s="136" t="s">
        <v>122</v>
      </c>
      <c r="C113" s="132"/>
      <c r="D113" s="138"/>
      <c r="E113" s="132"/>
    </row>
    <row r="114" spans="2:5" ht="21">
      <c r="B114" s="136" t="s">
        <v>45</v>
      </c>
      <c r="C114" s="132"/>
      <c r="D114" s="138"/>
      <c r="E114" s="132"/>
    </row>
    <row r="115" spans="2:5" ht="21">
      <c r="B115" s="136" t="s">
        <v>123</v>
      </c>
      <c r="C115" s="132"/>
      <c r="D115" s="138"/>
      <c r="E115" s="132"/>
    </row>
    <row r="116" spans="2:5" ht="21">
      <c r="B116" s="136" t="s">
        <v>45</v>
      </c>
      <c r="C116" s="132"/>
      <c r="D116" s="138"/>
      <c r="E116" s="132"/>
    </row>
    <row r="117" spans="2:5" ht="21">
      <c r="B117" s="136" t="s">
        <v>124</v>
      </c>
      <c r="C117" s="132"/>
      <c r="D117" s="138"/>
      <c r="E117" s="132"/>
    </row>
    <row r="118" spans="2:5" ht="21">
      <c r="B118" s="136" t="s">
        <v>45</v>
      </c>
      <c r="C118" s="132"/>
      <c r="D118" s="138"/>
      <c r="E118" s="132"/>
    </row>
    <row r="119" spans="2:5" ht="21">
      <c r="B119" s="136" t="s">
        <v>125</v>
      </c>
      <c r="C119" s="132"/>
      <c r="D119" s="138"/>
      <c r="E119" s="132" t="s">
        <v>40</v>
      </c>
    </row>
    <row r="120" spans="2:5" ht="21">
      <c r="B120" s="136" t="s">
        <v>45</v>
      </c>
      <c r="C120" s="132"/>
      <c r="D120" s="138"/>
      <c r="E120" s="132" t="s">
        <v>41</v>
      </c>
    </row>
    <row r="121" spans="2:5" ht="21">
      <c r="B121" s="136" t="s">
        <v>126</v>
      </c>
      <c r="C121" s="132"/>
      <c r="D121" s="138"/>
      <c r="E121" s="132" t="s">
        <v>42</v>
      </c>
    </row>
    <row r="122" spans="2:5" ht="21">
      <c r="B122" s="136" t="s">
        <v>45</v>
      </c>
      <c r="C122" s="132"/>
      <c r="D122" s="138"/>
      <c r="E122" s="132" t="s">
        <v>43</v>
      </c>
    </row>
    <row r="123" spans="2:5" ht="21">
      <c r="B123" s="136" t="s">
        <v>127</v>
      </c>
      <c r="C123" s="132"/>
      <c r="D123" s="138"/>
      <c r="E123" s="132"/>
    </row>
    <row r="124" spans="2:5" ht="21">
      <c r="B124" s="136" t="s">
        <v>45</v>
      </c>
      <c r="C124" s="132"/>
      <c r="D124" s="138"/>
      <c r="E124" s="132"/>
    </row>
    <row r="125" spans="2:5" ht="21">
      <c r="B125" s="136" t="s">
        <v>128</v>
      </c>
      <c r="C125" s="132"/>
      <c r="D125" s="138"/>
      <c r="E125" s="132"/>
    </row>
    <row r="126" spans="2:5" ht="21">
      <c r="B126" s="136" t="s">
        <v>45</v>
      </c>
      <c r="C126" s="132"/>
      <c r="D126" s="138"/>
      <c r="E126" s="132"/>
    </row>
    <row r="127" spans="2:5" ht="24">
      <c r="B127" s="133" t="s">
        <v>39</v>
      </c>
      <c r="C127" s="132"/>
      <c r="D127" s="138"/>
      <c r="E127" s="132" t="s">
        <v>1</v>
      </c>
    </row>
    <row r="128" spans="2:5" ht="24">
      <c r="B128" s="133" t="s">
        <v>14</v>
      </c>
      <c r="C128" s="132"/>
      <c r="D128" s="138"/>
      <c r="E128" s="132"/>
    </row>
    <row r="129" spans="2:5" ht="21">
      <c r="B129" s="136" t="s">
        <v>16</v>
      </c>
      <c r="C129" s="132"/>
      <c r="D129" s="138"/>
      <c r="E129" s="132" t="s">
        <v>1</v>
      </c>
    </row>
    <row r="130" spans="2:5" ht="21">
      <c r="B130" s="133" t="s">
        <v>15</v>
      </c>
      <c r="C130" s="132"/>
      <c r="D130" s="138"/>
      <c r="E130" s="132" t="s">
        <v>40</v>
      </c>
    </row>
    <row r="131" spans="2:5" ht="17.25" customHeight="1">
      <c r="B131" s="136" t="s">
        <v>17</v>
      </c>
      <c r="C131" s="132"/>
      <c r="D131" s="138"/>
      <c r="E131" s="132" t="s">
        <v>1</v>
      </c>
    </row>
    <row r="132" spans="2:5" ht="21">
      <c r="B132" s="133" t="s">
        <v>46</v>
      </c>
      <c r="C132" s="132"/>
      <c r="D132" s="138"/>
      <c r="E132" s="132" t="s">
        <v>1</v>
      </c>
    </row>
    <row r="133" spans="2:5" ht="24">
      <c r="B133" s="136" t="s">
        <v>18</v>
      </c>
      <c r="C133" s="132"/>
      <c r="D133" s="138"/>
      <c r="E133" s="132" t="s">
        <v>1</v>
      </c>
    </row>
    <row r="134" spans="2:5" ht="18" customHeight="1">
      <c r="B134" s="148"/>
      <c r="C134" s="148"/>
      <c r="D134" s="149"/>
      <c r="E134" s="148"/>
    </row>
    <row r="135" ht="21">
      <c r="B135" s="150" t="s">
        <v>216</v>
      </c>
    </row>
    <row r="136" ht="21">
      <c r="B136" s="35" t="s">
        <v>130</v>
      </c>
    </row>
    <row r="137" ht="21">
      <c r="B137" s="35" t="s">
        <v>166</v>
      </c>
    </row>
    <row r="138" ht="21">
      <c r="B138" s="35" t="s">
        <v>129</v>
      </c>
    </row>
  </sheetData>
  <sheetProtection/>
  <mergeCells count="2">
    <mergeCell ref="C9:D9"/>
    <mergeCell ref="B2:E2"/>
  </mergeCells>
  <printOptions horizontalCentered="1"/>
  <pageMargins left="0" right="0" top="0.48" bottom="0.2" header="0.15748031496062992" footer="0.11811023622047245"/>
  <pageSetup horizontalDpi="600" verticalDpi="600" orientation="landscape" paperSize="9" scale="98" r:id="rId4"/>
  <headerFooter alignWithMargins="0">
    <oddHeader>&amp;C&amp;P
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4"/>
  <sheetViews>
    <sheetView zoomScalePageLayoutView="0" workbookViewId="0" topLeftCell="A4">
      <selection activeCell="B7" sqref="B7"/>
    </sheetView>
  </sheetViews>
  <sheetFormatPr defaultColWidth="9.140625" defaultRowHeight="21.75"/>
  <cols>
    <col min="1" max="1" width="1.28515625" style="1" customWidth="1"/>
    <col min="2" max="2" width="42.00390625" style="1" customWidth="1"/>
    <col min="3" max="3" width="0.13671875" style="1" customWidth="1"/>
    <col min="4" max="16" width="12.7109375" style="1" customWidth="1"/>
    <col min="17" max="16384" width="9.140625" style="1" customWidth="1"/>
  </cols>
  <sheetData>
    <row r="1" spans="2:16" ht="22.5" customHeight="1">
      <c r="B1" s="111" t="s">
        <v>153</v>
      </c>
      <c r="C1" s="112"/>
      <c r="D1" s="112"/>
      <c r="E1" s="111"/>
      <c r="F1" s="111"/>
      <c r="G1" s="112"/>
      <c r="H1" s="111"/>
      <c r="I1" s="111"/>
      <c r="J1" s="111"/>
      <c r="K1" s="111"/>
      <c r="L1" s="111"/>
      <c r="M1" s="111"/>
      <c r="N1" s="113"/>
      <c r="O1" s="113"/>
      <c r="P1" s="112"/>
    </row>
    <row r="2" spans="2:16" ht="22.5" customHeight="1">
      <c r="B2" s="111" t="s">
        <v>167</v>
      </c>
      <c r="C2" s="112"/>
      <c r="D2" s="112"/>
      <c r="E2" s="112"/>
      <c r="F2" s="111"/>
      <c r="G2" s="112"/>
      <c r="H2" s="111"/>
      <c r="I2" s="111"/>
      <c r="J2" s="111"/>
      <c r="K2" s="111"/>
      <c r="L2" s="111"/>
      <c r="M2" s="111"/>
      <c r="N2" s="113"/>
      <c r="O2" s="112"/>
      <c r="P2" s="112"/>
    </row>
    <row r="3" spans="2:16" ht="22.5" customHeight="1">
      <c r="B3" s="111" t="s">
        <v>168</v>
      </c>
      <c r="C3" s="112"/>
      <c r="D3" s="112"/>
      <c r="E3" s="112"/>
      <c r="F3" s="111"/>
      <c r="G3" s="112"/>
      <c r="H3" s="111"/>
      <c r="I3" s="111"/>
      <c r="J3" s="111"/>
      <c r="K3" s="111"/>
      <c r="L3" s="111"/>
      <c r="M3" s="111"/>
      <c r="N3" s="113"/>
      <c r="O3" s="112"/>
      <c r="P3" s="112"/>
    </row>
    <row r="4" spans="2:16" ht="12.75" customHeight="1">
      <c r="B4" s="111"/>
      <c r="C4" s="112"/>
      <c r="D4" s="112"/>
      <c r="E4" s="112"/>
      <c r="F4" s="111"/>
      <c r="G4" s="112"/>
      <c r="H4" s="111"/>
      <c r="I4" s="111"/>
      <c r="J4" s="111"/>
      <c r="K4" s="111"/>
      <c r="L4" s="111"/>
      <c r="M4" s="111"/>
      <c r="N4" s="113"/>
      <c r="O4" s="112"/>
      <c r="P4" s="112"/>
    </row>
    <row r="5" spans="2:17" ht="22.5" customHeight="1">
      <c r="B5" s="4" t="s">
        <v>161</v>
      </c>
      <c r="C5" s="5"/>
      <c r="D5" s="6"/>
      <c r="E5" s="6"/>
      <c r="F5" s="6"/>
      <c r="G5" s="7" t="s">
        <v>147</v>
      </c>
      <c r="L5" s="5"/>
      <c r="N5" s="5"/>
      <c r="Q5" s="5"/>
    </row>
    <row r="6" spans="2:16" ht="22.5" customHeight="1">
      <c r="B6" s="4" t="s">
        <v>156</v>
      </c>
      <c r="C6" s="5"/>
      <c r="L6" s="5"/>
      <c r="N6" s="5"/>
      <c r="O6" s="5"/>
      <c r="P6" s="5"/>
    </row>
    <row r="7" spans="2:17" ht="22.5" customHeight="1">
      <c r="B7" s="4" t="s">
        <v>157</v>
      </c>
      <c r="L7" s="5"/>
      <c r="M7" s="5"/>
      <c r="N7" s="5"/>
      <c r="O7" s="3"/>
      <c r="P7" s="8" t="s">
        <v>146</v>
      </c>
      <c r="Q7" s="5"/>
    </row>
    <row r="8" spans="2:17" ht="22.5" customHeight="1">
      <c r="B8" s="4" t="s">
        <v>218</v>
      </c>
      <c r="L8" s="5"/>
      <c r="M8" s="5"/>
      <c r="N8" s="5"/>
      <c r="O8" s="5"/>
      <c r="P8" s="7" t="s">
        <v>162</v>
      </c>
      <c r="Q8" s="5"/>
    </row>
    <row r="9" spans="2:16" ht="21.75" customHeight="1">
      <c r="B9" s="9"/>
      <c r="E9" s="195" t="s">
        <v>52</v>
      </c>
      <c r="F9" s="195"/>
      <c r="G9" s="195"/>
      <c r="H9" s="195"/>
      <c r="I9" s="195"/>
      <c r="J9" s="195"/>
      <c r="K9" s="195"/>
      <c r="L9" s="195"/>
      <c r="M9" s="195"/>
      <c r="N9" s="196"/>
      <c r="O9" s="196"/>
      <c r="P9" s="196"/>
    </row>
    <row r="10" spans="2:16" ht="22.5" customHeight="1">
      <c r="B10" s="10" t="s">
        <v>62</v>
      </c>
      <c r="D10" s="197" t="s">
        <v>53</v>
      </c>
      <c r="E10" s="198"/>
      <c r="F10" s="202" t="s">
        <v>56</v>
      </c>
      <c r="G10" s="203"/>
      <c r="H10" s="203"/>
      <c r="I10" s="203"/>
      <c r="J10" s="204"/>
      <c r="K10" s="202" t="s">
        <v>57</v>
      </c>
      <c r="L10" s="203"/>
      <c r="M10" s="204"/>
      <c r="N10" s="191" t="s">
        <v>58</v>
      </c>
      <c r="O10" s="191" t="s">
        <v>154</v>
      </c>
      <c r="P10" s="191" t="s">
        <v>48</v>
      </c>
    </row>
    <row r="11" spans="2:16" ht="22.5" customHeight="1">
      <c r="B11" s="11" t="s">
        <v>113</v>
      </c>
      <c r="C11" s="193"/>
      <c r="D11" s="199"/>
      <c r="E11" s="200"/>
      <c r="F11" s="12" t="s">
        <v>64</v>
      </c>
      <c r="G11" s="191" t="s">
        <v>65</v>
      </c>
      <c r="H11" s="191" t="s">
        <v>66</v>
      </c>
      <c r="I11" s="12" t="s">
        <v>64</v>
      </c>
      <c r="J11" s="191" t="s">
        <v>63</v>
      </c>
      <c r="K11" s="12" t="s">
        <v>64</v>
      </c>
      <c r="L11" s="12" t="s">
        <v>67</v>
      </c>
      <c r="M11" s="13"/>
      <c r="N11" s="201"/>
      <c r="O11" s="201"/>
      <c r="P11" s="201"/>
    </row>
    <row r="12" spans="2:16" ht="22.5" customHeight="1" thickBot="1">
      <c r="B12" s="14" t="s">
        <v>114</v>
      </c>
      <c r="C12" s="194"/>
      <c r="D12" s="15" t="s">
        <v>54</v>
      </c>
      <c r="E12" s="16" t="s">
        <v>55</v>
      </c>
      <c r="F12" s="17" t="s">
        <v>70</v>
      </c>
      <c r="G12" s="192"/>
      <c r="H12" s="192"/>
      <c r="I12" s="17" t="s">
        <v>71</v>
      </c>
      <c r="J12" s="192"/>
      <c r="K12" s="17" t="s">
        <v>72</v>
      </c>
      <c r="L12" s="17" t="s">
        <v>73</v>
      </c>
      <c r="M12" s="18" t="s">
        <v>63</v>
      </c>
      <c r="N12" s="201"/>
      <c r="O12" s="201"/>
      <c r="P12" s="201"/>
    </row>
    <row r="13" spans="2:16" ht="22.5" customHeight="1" thickBot="1" thickTop="1">
      <c r="B13" s="19" t="s">
        <v>48</v>
      </c>
      <c r="C13" s="20"/>
      <c r="D13" s="155" t="s">
        <v>220</v>
      </c>
      <c r="E13" s="155">
        <v>1</v>
      </c>
      <c r="F13" s="184">
        <v>316800</v>
      </c>
      <c r="G13" s="185">
        <v>4961200</v>
      </c>
      <c r="H13" s="24">
        <v>485700</v>
      </c>
      <c r="I13" s="24">
        <v>1200000</v>
      </c>
      <c r="J13" s="156">
        <f>SUM(F13:I13)</f>
        <v>6963700</v>
      </c>
      <c r="K13" s="23" t="s">
        <v>225</v>
      </c>
      <c r="L13" s="23" t="s">
        <v>225</v>
      </c>
      <c r="M13" s="23" t="s">
        <v>225</v>
      </c>
      <c r="N13" s="23" t="s">
        <v>225</v>
      </c>
      <c r="O13" s="23" t="s">
        <v>225</v>
      </c>
      <c r="P13" s="181">
        <v>6963700</v>
      </c>
    </row>
    <row r="14" spans="2:16" ht="22.5" customHeight="1" thickTop="1">
      <c r="B14" s="21" t="s">
        <v>219</v>
      </c>
      <c r="C14" s="22"/>
      <c r="D14" s="155" t="s">
        <v>220</v>
      </c>
      <c r="E14" s="155">
        <v>1</v>
      </c>
      <c r="F14" s="182">
        <v>316800</v>
      </c>
      <c r="G14" s="183">
        <v>4961200</v>
      </c>
      <c r="H14" s="24">
        <v>485700</v>
      </c>
      <c r="I14" s="24">
        <v>1200000</v>
      </c>
      <c r="J14" s="156">
        <f>SUM(F14:I14)</f>
        <v>6963700</v>
      </c>
      <c r="K14" s="23" t="s">
        <v>225</v>
      </c>
      <c r="L14" s="23" t="s">
        <v>225</v>
      </c>
      <c r="M14" s="23" t="s">
        <v>225</v>
      </c>
      <c r="N14" s="23" t="s">
        <v>225</v>
      </c>
      <c r="O14" s="23" t="s">
        <v>225</v>
      </c>
      <c r="P14" s="181">
        <v>6963700</v>
      </c>
    </row>
    <row r="15" spans="2:16" ht="22.5" customHeight="1">
      <c r="B15" s="25"/>
      <c r="C15" s="2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2:16" ht="22.5" customHeight="1">
      <c r="B16" s="27"/>
      <c r="C16" s="28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2:16" ht="22.5" customHeight="1">
      <c r="B17" s="27" t="s">
        <v>59</v>
      </c>
      <c r="C17" s="2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2:16" ht="22.5" customHeight="1">
      <c r="B18" s="27" t="s">
        <v>59</v>
      </c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2:16" ht="22.5" customHeight="1">
      <c r="B19" s="27" t="s">
        <v>59</v>
      </c>
      <c r="C19" s="2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2:16" ht="22.5" customHeight="1">
      <c r="B20" s="27" t="s">
        <v>59</v>
      </c>
      <c r="C20" s="2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2:16" ht="22.5" customHeight="1">
      <c r="B21" s="29"/>
      <c r="C21" s="3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2:16" ht="22.5" customHeight="1">
      <c r="B22" s="29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2:16" ht="22.5" customHeight="1">
      <c r="B23" s="31"/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2:16" ht="10.5" customHeight="1">
      <c r="B24" s="3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sheetProtection/>
  <mergeCells count="11">
    <mergeCell ref="E9:P9"/>
    <mergeCell ref="D10:E11"/>
    <mergeCell ref="N10:N12"/>
    <mergeCell ref="O10:O12"/>
    <mergeCell ref="P10:P12"/>
    <mergeCell ref="F10:J10"/>
    <mergeCell ref="K10:M10"/>
    <mergeCell ref="G11:G12"/>
    <mergeCell ref="H11:H12"/>
    <mergeCell ref="J11:J12"/>
    <mergeCell ref="C11:C12"/>
  </mergeCells>
  <printOptions/>
  <pageMargins left="0.2362204724409449" right="0.2755905511811024" top="0.61" bottom="0.7480314960629921" header="0.5511811023622047" footer="0.31496062992125984"/>
  <pageSetup horizontalDpi="600" verticalDpi="600" orientation="landscape" scale="70" r:id="rId2"/>
  <headerFooter alignWithMargins="0">
    <oddFooter>&amp;R&amp;F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E3" sqref="E3"/>
    </sheetView>
  </sheetViews>
  <sheetFormatPr defaultColWidth="9.140625" defaultRowHeight="21.75"/>
  <cols>
    <col min="1" max="1" width="1.421875" style="42" customWidth="1"/>
    <col min="2" max="2" width="28.00390625" style="42" customWidth="1"/>
    <col min="3" max="4" width="12.140625" style="42" customWidth="1"/>
    <col min="5" max="5" width="11.421875" style="42" customWidth="1"/>
    <col min="6" max="13" width="12.140625" style="42" customWidth="1"/>
    <col min="14" max="16384" width="9.140625" style="42" customWidth="1"/>
  </cols>
  <sheetData>
    <row r="1" ht="24" customHeight="1">
      <c r="M1" s="157"/>
    </row>
    <row r="2" spans="2:13" ht="24" customHeight="1">
      <c r="B2" s="158" t="s">
        <v>164</v>
      </c>
      <c r="C2" s="158"/>
      <c r="D2" s="158"/>
      <c r="E2" s="158"/>
      <c r="F2" s="158"/>
      <c r="G2" s="158"/>
      <c r="H2" s="158"/>
      <c r="I2" s="159"/>
      <c r="J2" s="159"/>
      <c r="K2" s="158"/>
      <c r="L2" s="158"/>
      <c r="M2" s="160" t="s">
        <v>60</v>
      </c>
    </row>
    <row r="3" spans="2:13" ht="24" customHeight="1">
      <c r="B3" s="161"/>
      <c r="C3" s="162" t="s">
        <v>131</v>
      </c>
      <c r="D3" s="163"/>
      <c r="E3" s="164" t="s">
        <v>221</v>
      </c>
      <c r="F3" s="164"/>
      <c r="G3" s="164"/>
      <c r="H3" s="163"/>
      <c r="I3" s="163"/>
      <c r="J3" s="163"/>
      <c r="K3" s="164"/>
      <c r="L3" s="164"/>
      <c r="M3" s="160" t="s">
        <v>163</v>
      </c>
    </row>
    <row r="4" spans="2:13" ht="21">
      <c r="B4" s="94"/>
      <c r="J4" s="205" t="s">
        <v>61</v>
      </c>
      <c r="K4" s="205"/>
      <c r="L4" s="205"/>
      <c r="M4" s="205"/>
    </row>
    <row r="5" spans="2:13" ht="21">
      <c r="B5" s="171" t="s">
        <v>62</v>
      </c>
      <c r="C5" s="206" t="s">
        <v>56</v>
      </c>
      <c r="D5" s="207"/>
      <c r="E5" s="207"/>
      <c r="F5" s="207"/>
      <c r="G5" s="208"/>
      <c r="H5" s="206" t="s">
        <v>57</v>
      </c>
      <c r="I5" s="207"/>
      <c r="J5" s="208"/>
      <c r="K5" s="172"/>
      <c r="L5" s="172"/>
      <c r="M5" s="172"/>
    </row>
    <row r="6" spans="2:13" ht="21">
      <c r="B6" s="165" t="s">
        <v>113</v>
      </c>
      <c r="C6" s="171" t="s">
        <v>64</v>
      </c>
      <c r="D6" s="173" t="s">
        <v>65</v>
      </c>
      <c r="E6" s="173" t="s">
        <v>66</v>
      </c>
      <c r="F6" s="173" t="s">
        <v>64</v>
      </c>
      <c r="G6" s="167" t="s">
        <v>63</v>
      </c>
      <c r="H6" s="171" t="s">
        <v>64</v>
      </c>
      <c r="I6" s="171" t="s">
        <v>67</v>
      </c>
      <c r="J6" s="167" t="s">
        <v>63</v>
      </c>
      <c r="K6" s="167" t="s">
        <v>68</v>
      </c>
      <c r="L6" s="167" t="s">
        <v>69</v>
      </c>
      <c r="M6" s="167" t="s">
        <v>48</v>
      </c>
    </row>
    <row r="7" spans="2:13" ht="21">
      <c r="B7" s="53" t="s">
        <v>114</v>
      </c>
      <c r="C7" s="169" t="s">
        <v>70</v>
      </c>
      <c r="D7" s="170"/>
      <c r="E7" s="170"/>
      <c r="F7" s="170" t="s">
        <v>71</v>
      </c>
      <c r="G7" s="170"/>
      <c r="H7" s="169" t="s">
        <v>72</v>
      </c>
      <c r="I7" s="169" t="s">
        <v>73</v>
      </c>
      <c r="J7" s="170"/>
      <c r="K7" s="170" t="s">
        <v>74</v>
      </c>
      <c r="L7" s="170" t="s">
        <v>75</v>
      </c>
      <c r="M7" s="170"/>
    </row>
    <row r="8" spans="2:13" ht="21.75" thickBot="1">
      <c r="B8" s="174" t="s">
        <v>48</v>
      </c>
      <c r="C8" s="174">
        <v>338040</v>
      </c>
      <c r="D8" s="175">
        <v>5735830</v>
      </c>
      <c r="E8" s="175">
        <v>608701</v>
      </c>
      <c r="F8" s="175">
        <v>1200000</v>
      </c>
      <c r="G8" s="175">
        <v>7882573</v>
      </c>
      <c r="H8" s="174">
        <v>834000</v>
      </c>
      <c r="I8" s="174" t="s">
        <v>225</v>
      </c>
      <c r="J8" s="175">
        <v>834000</v>
      </c>
      <c r="K8" s="175" t="s">
        <v>225</v>
      </c>
      <c r="L8" s="175" t="s">
        <v>225</v>
      </c>
      <c r="M8" s="175">
        <v>8716573</v>
      </c>
    </row>
    <row r="9" spans="2:13" ht="21.75" thickTop="1">
      <c r="B9" s="165" t="s">
        <v>222</v>
      </c>
      <c r="C9" s="166">
        <v>21240</v>
      </c>
      <c r="D9" s="167">
        <v>476648</v>
      </c>
      <c r="E9" s="167">
        <v>71500</v>
      </c>
      <c r="F9" s="167" t="s">
        <v>225</v>
      </c>
      <c r="G9" s="167">
        <v>569388</v>
      </c>
      <c r="H9" s="166">
        <v>23000</v>
      </c>
      <c r="I9" s="166" t="s">
        <v>225</v>
      </c>
      <c r="J9" s="167">
        <v>23000</v>
      </c>
      <c r="K9" s="167" t="s">
        <v>225</v>
      </c>
      <c r="L9" s="167" t="s">
        <v>225</v>
      </c>
      <c r="M9" s="167">
        <v>592388</v>
      </c>
    </row>
    <row r="10" spans="2:13" ht="21">
      <c r="B10" s="165" t="s">
        <v>223</v>
      </c>
      <c r="C10" s="166">
        <v>316800</v>
      </c>
      <c r="D10" s="167">
        <v>4961200</v>
      </c>
      <c r="E10" s="167">
        <v>485700</v>
      </c>
      <c r="F10" s="167">
        <v>1200000</v>
      </c>
      <c r="G10" s="167">
        <v>6963700</v>
      </c>
      <c r="H10" s="166" t="s">
        <v>225</v>
      </c>
      <c r="I10" s="166" t="s">
        <v>195</v>
      </c>
      <c r="J10" s="167" t="s">
        <v>225</v>
      </c>
      <c r="K10" s="167" t="s">
        <v>225</v>
      </c>
      <c r="L10" s="167" t="s">
        <v>225</v>
      </c>
      <c r="M10" s="167">
        <v>6963700</v>
      </c>
    </row>
    <row r="11" spans="2:13" ht="21">
      <c r="B11" s="165" t="s">
        <v>224</v>
      </c>
      <c r="C11" s="166" t="s">
        <v>225</v>
      </c>
      <c r="D11" s="167">
        <v>297984</v>
      </c>
      <c r="E11" s="167">
        <v>51501</v>
      </c>
      <c r="F11" s="167" t="s">
        <v>225</v>
      </c>
      <c r="G11" s="167">
        <v>349485</v>
      </c>
      <c r="H11" s="166">
        <v>811000</v>
      </c>
      <c r="I11" s="166" t="s">
        <v>225</v>
      </c>
      <c r="J11" s="167">
        <v>811000</v>
      </c>
      <c r="K11" s="167" t="s">
        <v>225</v>
      </c>
      <c r="L11" s="167" t="s">
        <v>225</v>
      </c>
      <c r="M11" s="167">
        <v>1160485</v>
      </c>
    </row>
    <row r="12" spans="2:13" ht="21">
      <c r="B12" s="165"/>
      <c r="C12" s="166"/>
      <c r="D12" s="167"/>
      <c r="E12" s="167"/>
      <c r="F12" s="167"/>
      <c r="G12" s="167"/>
      <c r="H12" s="166"/>
      <c r="I12" s="166"/>
      <c r="J12" s="167"/>
      <c r="K12" s="167"/>
      <c r="L12" s="167"/>
      <c r="M12" s="167"/>
    </row>
    <row r="13" spans="2:13" ht="21">
      <c r="B13" s="165"/>
      <c r="C13" s="166"/>
      <c r="D13" s="167"/>
      <c r="E13" s="167"/>
      <c r="F13" s="167"/>
      <c r="G13" s="167"/>
      <c r="H13" s="166"/>
      <c r="I13" s="166"/>
      <c r="J13" s="167"/>
      <c r="K13" s="167"/>
      <c r="L13" s="167"/>
      <c r="M13" s="167"/>
    </row>
    <row r="14" spans="2:13" ht="21">
      <c r="B14" s="165"/>
      <c r="C14" s="166"/>
      <c r="D14" s="167"/>
      <c r="E14" s="167"/>
      <c r="F14" s="167"/>
      <c r="G14" s="167"/>
      <c r="H14" s="166"/>
      <c r="I14" s="166"/>
      <c r="J14" s="167"/>
      <c r="K14" s="167"/>
      <c r="L14" s="167"/>
      <c r="M14" s="167"/>
    </row>
    <row r="15" spans="2:13" ht="21">
      <c r="B15" s="165"/>
      <c r="C15" s="166"/>
      <c r="D15" s="167"/>
      <c r="E15" s="167"/>
      <c r="F15" s="167"/>
      <c r="G15" s="167"/>
      <c r="H15" s="166"/>
      <c r="I15" s="166"/>
      <c r="J15" s="167"/>
      <c r="K15" s="167"/>
      <c r="L15" s="167"/>
      <c r="M15" s="167"/>
    </row>
    <row r="16" spans="2:13" ht="21">
      <c r="B16" s="165"/>
      <c r="C16" s="166"/>
      <c r="D16" s="167"/>
      <c r="E16" s="167"/>
      <c r="F16" s="167"/>
      <c r="G16" s="167"/>
      <c r="H16" s="166"/>
      <c r="I16" s="166"/>
      <c r="J16" s="167"/>
      <c r="K16" s="167"/>
      <c r="L16" s="167"/>
      <c r="M16" s="167"/>
    </row>
    <row r="17" spans="2:13" ht="21">
      <c r="B17" s="165"/>
      <c r="C17" s="166"/>
      <c r="D17" s="167"/>
      <c r="E17" s="167"/>
      <c r="F17" s="167"/>
      <c r="G17" s="167"/>
      <c r="H17" s="166"/>
      <c r="I17" s="166"/>
      <c r="J17" s="167"/>
      <c r="K17" s="167"/>
      <c r="L17" s="167"/>
      <c r="M17" s="167"/>
    </row>
    <row r="18" spans="1:13" ht="21">
      <c r="A18" s="168"/>
      <c r="B18" s="53"/>
      <c r="C18" s="169"/>
      <c r="D18" s="170"/>
      <c r="E18" s="170"/>
      <c r="F18" s="170"/>
      <c r="G18" s="170"/>
      <c r="H18" s="169"/>
      <c r="I18" s="169"/>
      <c r="J18" s="170"/>
      <c r="K18" s="170"/>
      <c r="L18" s="170"/>
      <c r="M18" s="170"/>
    </row>
  </sheetData>
  <sheetProtection/>
  <mergeCells count="3">
    <mergeCell ref="J4:M4"/>
    <mergeCell ref="C5:G5"/>
    <mergeCell ref="H5:J5"/>
  </mergeCells>
  <printOptions/>
  <pageMargins left="0.25" right="0" top="0.6299212598425197" bottom="0.708661417322834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C12" sqref="C12:C13"/>
    </sheetView>
  </sheetViews>
  <sheetFormatPr defaultColWidth="9.140625" defaultRowHeight="21.75"/>
  <cols>
    <col min="1" max="1" width="69.57421875" style="106" customWidth="1"/>
    <col min="2" max="2" width="15.28125" style="107" hidden="1" customWidth="1"/>
    <col min="3" max="3" width="25.7109375" style="108" customWidth="1"/>
    <col min="4" max="4" width="12.8515625" style="108" hidden="1" customWidth="1"/>
    <col min="5" max="5" width="10.8515625" style="109" hidden="1" customWidth="1"/>
    <col min="6" max="6" width="12.8515625" style="41" hidden="1" customWidth="1"/>
    <col min="7" max="7" width="15.8515625" style="42" customWidth="1"/>
    <col min="8" max="16384" width="9.140625" style="5" customWidth="1"/>
  </cols>
  <sheetData>
    <row r="1" spans="1:5" ht="21">
      <c r="A1" s="212" t="s">
        <v>133</v>
      </c>
      <c r="B1" s="212"/>
      <c r="C1" s="212"/>
      <c r="D1" s="39"/>
      <c r="E1" s="40"/>
    </row>
    <row r="2" spans="1:5" ht="21">
      <c r="A2" s="211" t="s">
        <v>221</v>
      </c>
      <c r="B2" s="211"/>
      <c r="C2" s="211"/>
      <c r="D2" s="39"/>
      <c r="E2" s="40"/>
    </row>
    <row r="3" spans="1:5" ht="21">
      <c r="A3" s="38"/>
      <c r="B3" s="38"/>
      <c r="C3" s="43" t="s">
        <v>165</v>
      </c>
      <c r="D3" s="39"/>
      <c r="E3" s="40"/>
    </row>
    <row r="4" spans="1:6" ht="21">
      <c r="A4" s="209" t="s">
        <v>112</v>
      </c>
      <c r="B4" s="44" t="s">
        <v>0</v>
      </c>
      <c r="C4" s="44" t="s">
        <v>0</v>
      </c>
      <c r="D4" s="45" t="s">
        <v>76</v>
      </c>
      <c r="E4" s="46" t="s">
        <v>77</v>
      </c>
      <c r="F4" s="47" t="s">
        <v>78</v>
      </c>
    </row>
    <row r="5" spans="1:6" ht="21">
      <c r="A5" s="210"/>
      <c r="B5" s="48" t="s">
        <v>79</v>
      </c>
      <c r="C5" s="48" t="s">
        <v>134</v>
      </c>
      <c r="D5" s="49"/>
      <c r="E5" s="49"/>
      <c r="F5" s="50"/>
    </row>
    <row r="6" spans="1:6" ht="29.25" customHeight="1">
      <c r="A6" s="51" t="s">
        <v>155</v>
      </c>
      <c r="B6" s="52" t="e">
        <f>SUM(B7,B70,#REF!)</f>
        <v>#REF!</v>
      </c>
      <c r="C6" s="52"/>
      <c r="D6" s="53" t="e">
        <f>SUM(C6-B6)</f>
        <v>#REF!</v>
      </c>
      <c r="E6" s="54" t="e">
        <f>SUM(D6*100/B6)</f>
        <v>#REF!</v>
      </c>
      <c r="F6" s="55"/>
    </row>
    <row r="7" spans="1:6" ht="21">
      <c r="A7" s="178" t="s">
        <v>80</v>
      </c>
      <c r="B7" s="179" t="e">
        <f>SUM(B10,B56,B59,#REF!,B68,B69)</f>
        <v>#REF!</v>
      </c>
      <c r="C7" s="179">
        <v>8716573</v>
      </c>
      <c r="D7" s="56" t="e">
        <f>SUM(C7-B7)</f>
        <v>#REF!</v>
      </c>
      <c r="E7" s="57" t="e">
        <f>SUM(D7*100/B7)</f>
        <v>#REF!</v>
      </c>
      <c r="F7" s="58"/>
    </row>
    <row r="8" spans="1:6" ht="23.25" hidden="1">
      <c r="A8" s="59"/>
      <c r="B8" s="60"/>
      <c r="C8" s="60"/>
      <c r="D8" s="61"/>
      <c r="E8" s="62"/>
      <c r="F8" s="50"/>
    </row>
    <row r="9" spans="1:6" ht="23.25">
      <c r="A9" s="110" t="s">
        <v>105</v>
      </c>
      <c r="B9" s="60"/>
      <c r="C9" s="60"/>
      <c r="D9" s="61"/>
      <c r="E9" s="62"/>
      <c r="F9" s="50"/>
    </row>
    <row r="10" spans="1:6" ht="21">
      <c r="A10" s="176" t="s">
        <v>104</v>
      </c>
      <c r="B10" s="177">
        <f>SUM(B11,B51,B53)</f>
        <v>6614154200</v>
      </c>
      <c r="C10" s="177">
        <f>SUM(C11,C51,C53)</f>
        <v>8716573</v>
      </c>
      <c r="D10" s="65">
        <f aca="true" t="shared" si="0" ref="D10:D19">SUM(C10-B10)</f>
        <v>-6605437627</v>
      </c>
      <c r="E10" s="66">
        <f aca="true" t="shared" si="1" ref="E10:E19">SUM(D10*100/B10)</f>
        <v>-99.86821333860043</v>
      </c>
      <c r="F10" s="67"/>
    </row>
    <row r="11" spans="1:6" ht="21">
      <c r="A11" s="68" t="s">
        <v>135</v>
      </c>
      <c r="B11" s="69">
        <f>SUM(B12:B43)</f>
        <v>6577342700</v>
      </c>
      <c r="C11" s="69">
        <f>SUM(C12:C43)</f>
        <v>8716573</v>
      </c>
      <c r="D11" s="70">
        <f t="shared" si="0"/>
        <v>-6568626127</v>
      </c>
      <c r="E11" s="71">
        <f t="shared" si="1"/>
        <v>-99.86747576646721</v>
      </c>
      <c r="F11" s="67"/>
    </row>
    <row r="12" spans="1:7" ht="21">
      <c r="A12" s="180" t="s">
        <v>81</v>
      </c>
      <c r="B12" s="70">
        <v>3489570300</v>
      </c>
      <c r="C12" s="187">
        <v>592388</v>
      </c>
      <c r="D12" s="70">
        <f t="shared" si="0"/>
        <v>-3488977912</v>
      </c>
      <c r="E12" s="71">
        <f t="shared" si="1"/>
        <v>-99.98302404167069</v>
      </c>
      <c r="F12" s="67" t="s">
        <v>82</v>
      </c>
      <c r="G12" s="167"/>
    </row>
    <row r="13" spans="1:7" ht="21">
      <c r="A13" s="180" t="s">
        <v>83</v>
      </c>
      <c r="B13" s="70">
        <v>25033400</v>
      </c>
      <c r="C13" s="187">
        <v>6963700</v>
      </c>
      <c r="D13" s="70">
        <f t="shared" si="0"/>
        <v>-18069700</v>
      </c>
      <c r="E13" s="71">
        <f t="shared" si="1"/>
        <v>-72.18236436121342</v>
      </c>
      <c r="F13" s="67" t="s">
        <v>82</v>
      </c>
      <c r="G13" s="167"/>
    </row>
    <row r="14" spans="1:6" ht="21">
      <c r="A14" s="180" t="s">
        <v>84</v>
      </c>
      <c r="B14" s="70">
        <v>7779200</v>
      </c>
      <c r="C14" s="186">
        <v>1160485</v>
      </c>
      <c r="D14" s="70">
        <f t="shared" si="0"/>
        <v>-6618715</v>
      </c>
      <c r="E14" s="71">
        <f t="shared" si="1"/>
        <v>-85.08220639654463</v>
      </c>
      <c r="F14" s="67" t="s">
        <v>85</v>
      </c>
    </row>
    <row r="15" spans="1:6" ht="21">
      <c r="A15" s="68"/>
      <c r="B15" s="70">
        <v>11756300</v>
      </c>
      <c r="C15" s="70"/>
      <c r="D15" s="70">
        <f t="shared" si="0"/>
        <v>-11756300</v>
      </c>
      <c r="E15" s="71">
        <f t="shared" si="1"/>
        <v>-100</v>
      </c>
      <c r="F15" s="67" t="s">
        <v>86</v>
      </c>
    </row>
    <row r="16" spans="1:6" ht="21">
      <c r="A16" s="68"/>
      <c r="B16" s="70">
        <v>107465000</v>
      </c>
      <c r="C16" s="70"/>
      <c r="D16" s="70">
        <f t="shared" si="0"/>
        <v>-107465000</v>
      </c>
      <c r="E16" s="71">
        <f t="shared" si="1"/>
        <v>-100</v>
      </c>
      <c r="F16" s="67" t="s">
        <v>82</v>
      </c>
    </row>
    <row r="17" spans="1:6" ht="21">
      <c r="A17" s="68"/>
      <c r="B17" s="70">
        <v>356225900</v>
      </c>
      <c r="C17" s="70"/>
      <c r="D17" s="70">
        <f t="shared" si="0"/>
        <v>-356225900</v>
      </c>
      <c r="E17" s="71">
        <f t="shared" si="1"/>
        <v>-100</v>
      </c>
      <c r="F17" s="67" t="s">
        <v>82</v>
      </c>
    </row>
    <row r="18" spans="1:6" ht="21">
      <c r="A18" s="68"/>
      <c r="B18" s="70">
        <v>24628500</v>
      </c>
      <c r="C18" s="70"/>
      <c r="D18" s="70">
        <f t="shared" si="0"/>
        <v>-24628500</v>
      </c>
      <c r="E18" s="71">
        <f t="shared" si="1"/>
        <v>-100</v>
      </c>
      <c r="F18" s="67" t="s">
        <v>87</v>
      </c>
    </row>
    <row r="19" spans="1:6" ht="21">
      <c r="A19" s="72"/>
      <c r="B19" s="73">
        <v>24244500</v>
      </c>
      <c r="C19" s="73"/>
      <c r="D19" s="73">
        <f t="shared" si="0"/>
        <v>-24244500</v>
      </c>
      <c r="E19" s="74">
        <f t="shared" si="1"/>
        <v>-100</v>
      </c>
      <c r="F19" s="75" t="s">
        <v>88</v>
      </c>
    </row>
    <row r="20" spans="1:6" ht="21" hidden="1">
      <c r="A20" s="76"/>
      <c r="B20" s="77"/>
      <c r="C20" s="77"/>
      <c r="D20" s="77"/>
      <c r="E20" s="78"/>
      <c r="F20" s="50"/>
    </row>
    <row r="21" spans="1:6" ht="21">
      <c r="A21" s="68"/>
      <c r="B21" s="70">
        <v>435421200</v>
      </c>
      <c r="C21" s="70"/>
      <c r="D21" s="70">
        <f aca="true" t="shared" si="2" ref="D21:D51">SUM(C21-B21)</f>
        <v>-435421200</v>
      </c>
      <c r="E21" s="71">
        <f aca="true" t="shared" si="3" ref="E21:E36">SUM(D21*100/B21)</f>
        <v>-100</v>
      </c>
      <c r="F21" s="67" t="s">
        <v>82</v>
      </c>
    </row>
    <row r="22" spans="1:6" ht="21">
      <c r="A22" s="79"/>
      <c r="B22" s="70">
        <v>6933100</v>
      </c>
      <c r="C22" s="70"/>
      <c r="D22" s="70">
        <f t="shared" si="2"/>
        <v>-6933100</v>
      </c>
      <c r="E22" s="71">
        <f t="shared" si="3"/>
        <v>-100</v>
      </c>
      <c r="F22" s="67" t="s">
        <v>82</v>
      </c>
    </row>
    <row r="23" spans="1:6" ht="21">
      <c r="A23" s="68"/>
      <c r="B23" s="70">
        <v>247254000</v>
      </c>
      <c r="C23" s="70"/>
      <c r="D23" s="70">
        <f t="shared" si="2"/>
        <v>-247254000</v>
      </c>
      <c r="E23" s="71">
        <f t="shared" si="3"/>
        <v>-100</v>
      </c>
      <c r="F23" s="67" t="s">
        <v>89</v>
      </c>
    </row>
    <row r="24" spans="1:6" ht="21">
      <c r="A24" s="68"/>
      <c r="B24" s="70">
        <v>727359800</v>
      </c>
      <c r="C24" s="70"/>
      <c r="D24" s="70">
        <f t="shared" si="2"/>
        <v>-727359800</v>
      </c>
      <c r="E24" s="71">
        <f t="shared" si="3"/>
        <v>-100</v>
      </c>
      <c r="F24" s="67" t="s">
        <v>90</v>
      </c>
    </row>
    <row r="25" spans="1:6" ht="21">
      <c r="A25" s="68"/>
      <c r="B25" s="70">
        <v>314730400</v>
      </c>
      <c r="C25" s="70"/>
      <c r="D25" s="70">
        <f t="shared" si="2"/>
        <v>-314730400</v>
      </c>
      <c r="E25" s="71">
        <f t="shared" si="3"/>
        <v>-100</v>
      </c>
      <c r="F25" s="67" t="s">
        <v>82</v>
      </c>
    </row>
    <row r="26" spans="1:6" ht="21">
      <c r="A26" s="79"/>
      <c r="B26" s="70">
        <v>7275000</v>
      </c>
      <c r="C26" s="70"/>
      <c r="D26" s="70">
        <f t="shared" si="2"/>
        <v>-7275000</v>
      </c>
      <c r="E26" s="71">
        <f t="shared" si="3"/>
        <v>-100</v>
      </c>
      <c r="F26" s="67" t="s">
        <v>89</v>
      </c>
    </row>
    <row r="27" spans="1:6" ht="21">
      <c r="A27" s="79"/>
      <c r="B27" s="70">
        <v>258911300</v>
      </c>
      <c r="C27" s="70"/>
      <c r="D27" s="70">
        <f t="shared" si="2"/>
        <v>-258911300</v>
      </c>
      <c r="E27" s="71">
        <f t="shared" si="3"/>
        <v>-100</v>
      </c>
      <c r="F27" s="67" t="s">
        <v>91</v>
      </c>
    </row>
    <row r="28" spans="1:6" ht="21">
      <c r="A28" s="68"/>
      <c r="B28" s="70">
        <v>358938400</v>
      </c>
      <c r="C28" s="70"/>
      <c r="D28" s="70">
        <f t="shared" si="2"/>
        <v>-358938400</v>
      </c>
      <c r="E28" s="71">
        <f t="shared" si="3"/>
        <v>-100</v>
      </c>
      <c r="F28" s="80" t="s">
        <v>92</v>
      </c>
    </row>
    <row r="29" spans="1:6" ht="21">
      <c r="A29" s="68"/>
      <c r="B29" s="70">
        <v>18124500</v>
      </c>
      <c r="C29" s="70"/>
      <c r="D29" s="70">
        <f t="shared" si="2"/>
        <v>-18124500</v>
      </c>
      <c r="E29" s="71">
        <f t="shared" si="3"/>
        <v>-100</v>
      </c>
      <c r="F29" s="80" t="s">
        <v>92</v>
      </c>
    </row>
    <row r="30" spans="1:6" ht="21">
      <c r="A30" s="68"/>
      <c r="B30" s="70">
        <v>5687100</v>
      </c>
      <c r="C30" s="70"/>
      <c r="D30" s="70">
        <f t="shared" si="2"/>
        <v>-5687100</v>
      </c>
      <c r="E30" s="71">
        <f t="shared" si="3"/>
        <v>-100</v>
      </c>
      <c r="F30" s="67" t="s">
        <v>93</v>
      </c>
    </row>
    <row r="31" spans="1:6" ht="21">
      <c r="A31" s="68"/>
      <c r="B31" s="70">
        <v>27378100</v>
      </c>
      <c r="C31" s="70"/>
      <c r="D31" s="70">
        <f t="shared" si="2"/>
        <v>-27378100</v>
      </c>
      <c r="E31" s="71">
        <f t="shared" si="3"/>
        <v>-100</v>
      </c>
      <c r="F31" s="67" t="s">
        <v>94</v>
      </c>
    </row>
    <row r="32" spans="1:6" ht="21">
      <c r="A32" s="79"/>
      <c r="B32" s="70">
        <v>9180800</v>
      </c>
      <c r="C32" s="70"/>
      <c r="D32" s="70">
        <f t="shared" si="2"/>
        <v>-9180800</v>
      </c>
      <c r="E32" s="71">
        <f t="shared" si="3"/>
        <v>-100</v>
      </c>
      <c r="F32" s="67" t="s">
        <v>95</v>
      </c>
    </row>
    <row r="33" spans="1:6" ht="21">
      <c r="A33" s="79"/>
      <c r="B33" s="70">
        <v>38976200</v>
      </c>
      <c r="C33" s="70"/>
      <c r="D33" s="70">
        <f t="shared" si="2"/>
        <v>-38976200</v>
      </c>
      <c r="E33" s="71">
        <f t="shared" si="3"/>
        <v>-100</v>
      </c>
      <c r="F33" s="67" t="s">
        <v>91</v>
      </c>
    </row>
    <row r="34" spans="1:6" ht="23.25" customHeight="1">
      <c r="A34" s="68"/>
      <c r="B34" s="70">
        <v>40607000</v>
      </c>
      <c r="C34" s="70"/>
      <c r="D34" s="70">
        <f t="shared" si="2"/>
        <v>-40607000</v>
      </c>
      <c r="E34" s="71">
        <f t="shared" si="3"/>
        <v>-100</v>
      </c>
      <c r="F34" s="81" t="s">
        <v>96</v>
      </c>
    </row>
    <row r="35" spans="1:6" ht="21">
      <c r="A35" s="76"/>
      <c r="B35" s="77">
        <v>23862700</v>
      </c>
      <c r="C35" s="77"/>
      <c r="D35" s="77">
        <f t="shared" si="2"/>
        <v>-23862700</v>
      </c>
      <c r="E35" s="78">
        <f t="shared" si="3"/>
        <v>-100</v>
      </c>
      <c r="F35" s="67" t="s">
        <v>97</v>
      </c>
    </row>
    <row r="36" spans="1:6" ht="21">
      <c r="A36" s="79"/>
      <c r="B36" s="70">
        <v>10000000</v>
      </c>
      <c r="C36" s="70"/>
      <c r="D36" s="70">
        <f t="shared" si="2"/>
        <v>-10000000</v>
      </c>
      <c r="E36" s="71">
        <f t="shared" si="3"/>
        <v>-100</v>
      </c>
      <c r="F36" s="67" t="s">
        <v>82</v>
      </c>
    </row>
    <row r="37" spans="1:6" ht="21">
      <c r="A37" s="82"/>
      <c r="B37" s="73">
        <v>0</v>
      </c>
      <c r="C37" s="73"/>
      <c r="D37" s="73">
        <f t="shared" si="2"/>
        <v>0</v>
      </c>
      <c r="E37" s="74">
        <v>100</v>
      </c>
      <c r="F37" s="75"/>
    </row>
    <row r="38" spans="1:6" ht="21">
      <c r="A38" s="82"/>
      <c r="B38" s="73">
        <v>0</v>
      </c>
      <c r="C38" s="73"/>
      <c r="D38" s="73">
        <f t="shared" si="2"/>
        <v>0</v>
      </c>
      <c r="E38" s="74">
        <v>100</v>
      </c>
      <c r="F38" s="83"/>
    </row>
    <row r="39" spans="1:6" ht="21">
      <c r="A39" s="84"/>
      <c r="B39" s="70">
        <v>0</v>
      </c>
      <c r="C39" s="70"/>
      <c r="D39" s="73">
        <f t="shared" si="2"/>
        <v>0</v>
      </c>
      <c r="E39" s="74">
        <v>100</v>
      </c>
      <c r="F39" s="83"/>
    </row>
    <row r="40" spans="1:6" ht="21">
      <c r="A40" s="82"/>
      <c r="B40" s="73">
        <v>0</v>
      </c>
      <c r="C40" s="73"/>
      <c r="D40" s="73">
        <f t="shared" si="2"/>
        <v>0</v>
      </c>
      <c r="E40" s="74">
        <v>100</v>
      </c>
      <c r="F40" s="83"/>
    </row>
    <row r="41" spans="1:6" ht="21">
      <c r="A41" s="82"/>
      <c r="B41" s="73">
        <v>0</v>
      </c>
      <c r="C41" s="73"/>
      <c r="D41" s="73">
        <f t="shared" si="2"/>
        <v>0</v>
      </c>
      <c r="E41" s="74">
        <v>100</v>
      </c>
      <c r="F41" s="83"/>
    </row>
    <row r="42" spans="1:6" ht="21">
      <c r="A42" s="82"/>
      <c r="B42" s="73">
        <v>0</v>
      </c>
      <c r="C42" s="73"/>
      <c r="D42" s="73">
        <f t="shared" si="2"/>
        <v>0</v>
      </c>
      <c r="E42" s="74">
        <v>100</v>
      </c>
      <c r="F42" s="83"/>
    </row>
    <row r="43" spans="1:5" ht="21">
      <c r="A43" s="79"/>
      <c r="B43" s="69">
        <v>0</v>
      </c>
      <c r="C43" s="70"/>
      <c r="D43" s="70">
        <f t="shared" si="2"/>
        <v>0</v>
      </c>
      <c r="E43" s="71">
        <v>100</v>
      </c>
    </row>
    <row r="44" spans="1:5" ht="21">
      <c r="A44" s="86"/>
      <c r="B44" s="85"/>
      <c r="C44" s="73"/>
      <c r="D44" s="73"/>
      <c r="E44" s="74"/>
    </row>
    <row r="45" spans="1:5" ht="21">
      <c r="A45" s="86"/>
      <c r="B45" s="85"/>
      <c r="C45" s="73"/>
      <c r="D45" s="73"/>
      <c r="E45" s="74"/>
    </row>
    <row r="46" spans="1:5" ht="21">
      <c r="A46" s="86"/>
      <c r="B46" s="85"/>
      <c r="C46" s="73"/>
      <c r="D46" s="73"/>
      <c r="E46" s="74"/>
    </row>
    <row r="47" spans="1:5" ht="21">
      <c r="A47" s="86"/>
      <c r="B47" s="85"/>
      <c r="C47" s="73"/>
      <c r="D47" s="73"/>
      <c r="E47" s="74"/>
    </row>
    <row r="48" spans="1:5" ht="21">
      <c r="A48" s="86"/>
      <c r="B48" s="85"/>
      <c r="C48" s="73"/>
      <c r="D48" s="73"/>
      <c r="E48" s="74"/>
    </row>
    <row r="49" spans="1:5" ht="21">
      <c r="A49" s="86"/>
      <c r="B49" s="85"/>
      <c r="C49" s="73"/>
      <c r="D49" s="73"/>
      <c r="E49" s="74"/>
    </row>
    <row r="50" spans="1:5" ht="21">
      <c r="A50" s="86"/>
      <c r="B50" s="85"/>
      <c r="C50" s="73"/>
      <c r="D50" s="73"/>
      <c r="E50" s="74"/>
    </row>
    <row r="51" spans="1:6" ht="21">
      <c r="A51" s="87"/>
      <c r="B51" s="73">
        <v>36811500</v>
      </c>
      <c r="C51" s="73"/>
      <c r="D51" s="73">
        <f t="shared" si="2"/>
        <v>-36811500</v>
      </c>
      <c r="E51" s="74">
        <f>SUM(D51*100/B51)</f>
        <v>-100</v>
      </c>
      <c r="F51" s="75" t="s">
        <v>98</v>
      </c>
    </row>
    <row r="52" spans="1:6" ht="21">
      <c r="A52" s="88"/>
      <c r="B52" s="77"/>
      <c r="C52" s="77"/>
      <c r="D52" s="77"/>
      <c r="E52" s="78"/>
      <c r="F52" s="50"/>
    </row>
    <row r="53" spans="1:6" ht="21">
      <c r="A53" s="68"/>
      <c r="B53" s="70">
        <v>0</v>
      </c>
      <c r="C53" s="70"/>
      <c r="D53" s="70">
        <f aca="true" t="shared" si="4" ref="D53:D63">SUM(C53-B53)</f>
        <v>0</v>
      </c>
      <c r="E53" s="71">
        <v>100</v>
      </c>
      <c r="F53" s="67" t="s">
        <v>82</v>
      </c>
    </row>
    <row r="54" spans="1:6" ht="21">
      <c r="A54" s="89"/>
      <c r="B54" s="90">
        <f>SUM(B55:B55)</f>
        <v>229821900</v>
      </c>
      <c r="C54" s="90"/>
      <c r="D54" s="73"/>
      <c r="E54" s="74"/>
      <c r="F54" s="67"/>
    </row>
    <row r="55" spans="1:6" ht="21">
      <c r="A55" s="68"/>
      <c r="B55" s="70">
        <v>229821900</v>
      </c>
      <c r="C55" s="70"/>
      <c r="D55" s="73"/>
      <c r="E55" s="74"/>
      <c r="F55" s="67"/>
    </row>
    <row r="56" spans="1:6" ht="21">
      <c r="A56" s="89"/>
      <c r="B56" s="90">
        <f>SUM(B57:B58)</f>
        <v>41014200</v>
      </c>
      <c r="C56" s="90"/>
      <c r="D56" s="91">
        <f t="shared" si="4"/>
        <v>-41014200</v>
      </c>
      <c r="E56" s="92">
        <f aca="true" t="shared" si="5" ref="E56:E63">SUM(D56*100/B56)</f>
        <v>-100</v>
      </c>
      <c r="F56" s="67"/>
    </row>
    <row r="57" spans="1:6" ht="21">
      <c r="A57" s="79"/>
      <c r="B57" s="70">
        <v>35641200</v>
      </c>
      <c r="C57" s="70"/>
      <c r="D57" s="70">
        <f t="shared" si="4"/>
        <v>-35641200</v>
      </c>
      <c r="E57" s="71">
        <f t="shared" si="5"/>
        <v>-100</v>
      </c>
      <c r="F57" s="67" t="s">
        <v>82</v>
      </c>
    </row>
    <row r="58" spans="1:6" ht="21">
      <c r="A58" s="68"/>
      <c r="B58" s="70">
        <v>5373000</v>
      </c>
      <c r="C58" s="70"/>
      <c r="D58" s="70">
        <f t="shared" si="4"/>
        <v>-5373000</v>
      </c>
      <c r="E58" s="71">
        <f t="shared" si="5"/>
        <v>-100</v>
      </c>
      <c r="F58" s="67" t="s">
        <v>82</v>
      </c>
    </row>
    <row r="59" spans="1:7" s="8" customFormat="1" ht="21">
      <c r="A59" s="63"/>
      <c r="B59" s="65">
        <f>SUM(B61:B63)</f>
        <v>123397100</v>
      </c>
      <c r="C59" s="65"/>
      <c r="D59" s="65">
        <f t="shared" si="4"/>
        <v>-123397100</v>
      </c>
      <c r="E59" s="66">
        <f t="shared" si="5"/>
        <v>-100</v>
      </c>
      <c r="F59" s="93"/>
      <c r="G59" s="94"/>
    </row>
    <row r="60" spans="1:7" s="8" customFormat="1" ht="21">
      <c r="A60" s="63"/>
      <c r="B60" s="65">
        <f>SUM(B61:B63)</f>
        <v>123397100</v>
      </c>
      <c r="C60" s="65"/>
      <c r="D60" s="65">
        <f t="shared" si="4"/>
        <v>-123397100</v>
      </c>
      <c r="E60" s="66">
        <f t="shared" si="5"/>
        <v>-100</v>
      </c>
      <c r="F60" s="93"/>
      <c r="G60" s="94"/>
    </row>
    <row r="61" spans="1:6" ht="21">
      <c r="A61" s="68"/>
      <c r="B61" s="70">
        <v>44213300</v>
      </c>
      <c r="C61" s="70"/>
      <c r="D61" s="70">
        <f t="shared" si="4"/>
        <v>-44213300</v>
      </c>
      <c r="E61" s="71">
        <f t="shared" si="5"/>
        <v>-100</v>
      </c>
      <c r="F61" s="67" t="s">
        <v>82</v>
      </c>
    </row>
    <row r="62" spans="1:6" ht="21">
      <c r="A62" s="68"/>
      <c r="B62" s="70">
        <v>64455200</v>
      </c>
      <c r="C62" s="70"/>
      <c r="D62" s="70">
        <f t="shared" si="4"/>
        <v>-64455200</v>
      </c>
      <c r="E62" s="71">
        <f t="shared" si="5"/>
        <v>-100</v>
      </c>
      <c r="F62" s="67" t="s">
        <v>82</v>
      </c>
    </row>
    <row r="63" spans="1:6" ht="21">
      <c r="A63" s="79"/>
      <c r="B63" s="70">
        <v>14728600</v>
      </c>
      <c r="C63" s="70"/>
      <c r="D63" s="70">
        <f t="shared" si="4"/>
        <v>-14728600</v>
      </c>
      <c r="E63" s="71">
        <f t="shared" si="5"/>
        <v>-100</v>
      </c>
      <c r="F63" s="67" t="s">
        <v>82</v>
      </c>
    </row>
    <row r="64" spans="1:6" ht="21">
      <c r="A64" s="86"/>
      <c r="B64" s="73"/>
      <c r="C64" s="73"/>
      <c r="D64" s="73"/>
      <c r="E64" s="74"/>
      <c r="F64" s="75"/>
    </row>
    <row r="65" spans="1:6" ht="21">
      <c r="A65" s="86"/>
      <c r="B65" s="73"/>
      <c r="C65" s="73"/>
      <c r="D65" s="73"/>
      <c r="E65" s="74"/>
      <c r="F65" s="75"/>
    </row>
    <row r="66" spans="1:6" ht="21">
      <c r="A66" s="86"/>
      <c r="B66" s="73"/>
      <c r="C66" s="73"/>
      <c r="D66" s="73"/>
      <c r="E66" s="74"/>
      <c r="F66" s="75"/>
    </row>
    <row r="67" spans="1:6" ht="21">
      <c r="A67" s="86"/>
      <c r="B67" s="73"/>
      <c r="C67" s="73"/>
      <c r="D67" s="73"/>
      <c r="E67" s="74"/>
      <c r="F67" s="75"/>
    </row>
    <row r="68" spans="1:6" ht="27.75" customHeight="1">
      <c r="A68" s="63"/>
      <c r="B68" s="65">
        <v>69689600</v>
      </c>
      <c r="C68" s="65"/>
      <c r="D68" s="65">
        <f>SUM(C68-B68)</f>
        <v>-69689600</v>
      </c>
      <c r="E68" s="66">
        <f>SUM(D68*100/B68)</f>
        <v>-100</v>
      </c>
      <c r="F68" s="67" t="s">
        <v>82</v>
      </c>
    </row>
    <row r="69" spans="1:6" ht="27.75" customHeight="1">
      <c r="A69" s="89"/>
      <c r="B69" s="91">
        <v>0</v>
      </c>
      <c r="C69" s="91"/>
      <c r="D69" s="91">
        <f>SUM(C69-B69)</f>
        <v>0</v>
      </c>
      <c r="E69" s="92">
        <v>100</v>
      </c>
      <c r="F69" s="67" t="s">
        <v>82</v>
      </c>
    </row>
    <row r="70" spans="1:7" s="99" customFormat="1" ht="19.5">
      <c r="A70" s="96"/>
      <c r="B70" s="91">
        <f>SUM(B72)</f>
        <v>0</v>
      </c>
      <c r="C70" s="91">
        <f>SUM(C72:C73)</f>
        <v>0</v>
      </c>
      <c r="D70" s="91">
        <f>SUM(C70-B70)</f>
        <v>0</v>
      </c>
      <c r="E70" s="92">
        <v>100</v>
      </c>
      <c r="F70" s="97"/>
      <c r="G70" s="98"/>
    </row>
    <row r="71" spans="1:7" s="99" customFormat="1" ht="19.5">
      <c r="A71" s="95"/>
      <c r="B71" s="100"/>
      <c r="C71" s="101"/>
      <c r="D71" s="101"/>
      <c r="E71" s="102"/>
      <c r="F71" s="97"/>
      <c r="G71" s="98"/>
    </row>
    <row r="72" spans="1:6" ht="21">
      <c r="A72" s="72"/>
      <c r="B72" s="73">
        <v>0</v>
      </c>
      <c r="C72" s="73"/>
      <c r="D72" s="73">
        <f>SUM(C72-B72)</f>
        <v>0</v>
      </c>
      <c r="E72" s="74">
        <v>100</v>
      </c>
      <c r="F72" s="103" t="s">
        <v>82</v>
      </c>
    </row>
    <row r="73" spans="1:6" ht="21">
      <c r="A73" s="76"/>
      <c r="B73" s="77"/>
      <c r="C73" s="77"/>
      <c r="D73" s="77"/>
      <c r="E73" s="78"/>
      <c r="F73" s="103" t="s">
        <v>82</v>
      </c>
    </row>
    <row r="78" spans="1:7" s="8" customFormat="1" ht="21" hidden="1">
      <c r="A78" s="104" t="s">
        <v>99</v>
      </c>
      <c r="B78" s="64"/>
      <c r="C78" s="65">
        <f>SUM(C79)</f>
        <v>0</v>
      </c>
      <c r="D78" s="70">
        <f>SUM(C78-B78)</f>
        <v>0</v>
      </c>
      <c r="E78" s="71">
        <v>100</v>
      </c>
      <c r="F78" s="105"/>
      <c r="G78" s="94"/>
    </row>
    <row r="79" spans="1:6" ht="21" hidden="1">
      <c r="A79" s="72" t="s">
        <v>100</v>
      </c>
      <c r="B79" s="73"/>
      <c r="C79" s="73">
        <v>0</v>
      </c>
      <c r="D79" s="73">
        <f>SUM(C79-B79)</f>
        <v>0</v>
      </c>
      <c r="E79" s="74">
        <v>100</v>
      </c>
      <c r="F79" s="103" t="s">
        <v>82</v>
      </c>
    </row>
    <row r="80" spans="1:6" ht="21" hidden="1">
      <c r="A80" s="76" t="s">
        <v>101</v>
      </c>
      <c r="B80" s="77"/>
      <c r="C80" s="77"/>
      <c r="D80" s="77"/>
      <c r="E80" s="78"/>
      <c r="F80" s="103" t="s">
        <v>82</v>
      </c>
    </row>
  </sheetData>
  <sheetProtection/>
  <mergeCells count="3">
    <mergeCell ref="A4:A5"/>
    <mergeCell ref="A2:C2"/>
    <mergeCell ref="A1:C1"/>
  </mergeCells>
  <printOptions/>
  <pageMargins left="0.55" right="0.46" top="0.51" bottom="0.84" header="0.3" footer="0.5"/>
  <pageSetup horizontalDpi="600" verticalDpi="600" orientation="portrait" paperSize="9" r:id="rId2"/>
  <headerFooter alignWithMargins="0">
    <oddFooter>&amp;R&amp;F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7">
      <selection activeCell="A16" sqref="A16"/>
    </sheetView>
  </sheetViews>
  <sheetFormatPr defaultColWidth="9.140625" defaultRowHeight="21.75"/>
  <cols>
    <col min="1" max="1" width="113.8515625" style="37" customWidth="1"/>
    <col min="2" max="16384" width="9.140625" style="37" customWidth="1"/>
  </cols>
  <sheetData>
    <row r="2" s="115" customFormat="1" ht="33" customHeight="1">
      <c r="A2" s="114" t="s">
        <v>136</v>
      </c>
    </row>
    <row r="3" s="115" customFormat="1" ht="33" customHeight="1">
      <c r="A3" s="114" t="s">
        <v>110</v>
      </c>
    </row>
    <row r="4" s="115" customFormat="1" ht="18" customHeight="1">
      <c r="A4" s="114"/>
    </row>
    <row r="5" s="115" customFormat="1" ht="33" customHeight="1">
      <c r="A5" s="115" t="s">
        <v>103</v>
      </c>
    </row>
    <row r="6" s="115" customFormat="1" ht="33" customHeight="1">
      <c r="A6" s="115" t="s">
        <v>169</v>
      </c>
    </row>
    <row r="7" s="115" customFormat="1" ht="33" customHeight="1">
      <c r="A7" s="115" t="s">
        <v>102</v>
      </c>
    </row>
    <row r="8" s="115" customFormat="1" ht="33" customHeight="1">
      <c r="A8" s="115" t="s">
        <v>170</v>
      </c>
    </row>
    <row r="9" s="115" customFormat="1" ht="33" customHeight="1">
      <c r="A9" s="115" t="s">
        <v>111</v>
      </c>
    </row>
    <row r="10" s="115" customFormat="1" ht="33" customHeight="1">
      <c r="A10" s="115" t="s">
        <v>171</v>
      </c>
    </row>
    <row r="11" s="115" customFormat="1" ht="33" customHeight="1">
      <c r="A11" s="115" t="s">
        <v>106</v>
      </c>
    </row>
    <row r="12" s="115" customFormat="1" ht="33" customHeight="1">
      <c r="A12" s="115" t="s">
        <v>172</v>
      </c>
    </row>
    <row r="13" s="115" customFormat="1" ht="33" customHeight="1">
      <c r="A13" s="115" t="s">
        <v>107</v>
      </c>
    </row>
    <row r="14" s="115" customFormat="1" ht="24.75" customHeight="1"/>
    <row r="15" s="115" customFormat="1" ht="33" customHeight="1">
      <c r="A15" s="116" t="s">
        <v>137</v>
      </c>
    </row>
    <row r="16" s="115" customFormat="1" ht="33" customHeight="1">
      <c r="A16" s="115" t="s">
        <v>173</v>
      </c>
    </row>
    <row r="17" s="115" customFormat="1" ht="33" customHeight="1"/>
    <row r="18" s="115" customFormat="1" ht="33" customHeight="1"/>
  </sheetData>
  <sheetProtection/>
  <printOptions/>
  <pageMargins left="0.75" right="0.22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22"/>
  <sheetViews>
    <sheetView zoomScalePageLayoutView="0" workbookViewId="0" topLeftCell="A1">
      <selection activeCell="A6" sqref="A6"/>
    </sheetView>
  </sheetViews>
  <sheetFormatPr defaultColWidth="9.140625" defaultRowHeight="21.75"/>
  <cols>
    <col min="1" max="1" width="114.00390625" style="37" customWidth="1"/>
    <col min="2" max="16384" width="9.140625" style="37" customWidth="1"/>
  </cols>
  <sheetData>
    <row r="2" s="115" customFormat="1" ht="33" customHeight="1">
      <c r="A2" s="114" t="s">
        <v>138</v>
      </c>
    </row>
    <row r="3" s="115" customFormat="1" ht="33" customHeight="1">
      <c r="A3" s="114" t="s">
        <v>110</v>
      </c>
    </row>
    <row r="4" s="115" customFormat="1" ht="16.5" customHeight="1">
      <c r="A4" s="114"/>
    </row>
    <row r="5" s="115" customFormat="1" ht="33" customHeight="1">
      <c r="A5" s="117" t="s">
        <v>108</v>
      </c>
    </row>
    <row r="6" s="115" customFormat="1" ht="33" customHeight="1">
      <c r="A6" s="115" t="s">
        <v>175</v>
      </c>
    </row>
    <row r="7" s="115" customFormat="1" ht="33" customHeight="1">
      <c r="A7" s="115" t="s">
        <v>174</v>
      </c>
    </row>
    <row r="8" s="115" customFormat="1" ht="33" customHeight="1">
      <c r="A8" s="117" t="s">
        <v>109</v>
      </c>
    </row>
    <row r="9" s="115" customFormat="1" ht="33" customHeight="1">
      <c r="A9" s="115" t="s">
        <v>139</v>
      </c>
    </row>
    <row r="10" s="115" customFormat="1" ht="33" customHeight="1">
      <c r="A10" s="115" t="s">
        <v>140</v>
      </c>
    </row>
    <row r="11" s="115" customFormat="1" ht="33" customHeight="1">
      <c r="A11" s="115" t="s">
        <v>141</v>
      </c>
    </row>
    <row r="12" s="115" customFormat="1" ht="33" customHeight="1">
      <c r="A12" s="115" t="s">
        <v>115</v>
      </c>
    </row>
    <row r="13" s="115" customFormat="1" ht="24.75" customHeight="1"/>
    <row r="14" s="115" customFormat="1" ht="33" customHeight="1">
      <c r="A14" s="114" t="s">
        <v>142</v>
      </c>
    </row>
    <row r="15" s="115" customFormat="1" ht="33" customHeight="1">
      <c r="A15" s="115" t="s">
        <v>143</v>
      </c>
    </row>
    <row r="16" s="115" customFormat="1" ht="33" customHeight="1"/>
    <row r="17" s="115" customFormat="1" ht="33" customHeight="1">
      <c r="A17" s="118" t="s">
        <v>144</v>
      </c>
    </row>
    <row r="18" s="115" customFormat="1" ht="33" customHeight="1"/>
    <row r="19" s="115" customFormat="1" ht="33" customHeight="1"/>
    <row r="20" s="115" customFormat="1" ht="33" customHeight="1">
      <c r="A20" s="117"/>
    </row>
    <row r="21" s="115" customFormat="1" ht="33" customHeight="1">
      <c r="A21" s="117"/>
    </row>
    <row r="22" s="115" customFormat="1" ht="33" customHeight="1">
      <c r="A22" s="116"/>
    </row>
    <row r="23" s="115" customFormat="1" ht="33" customHeight="1"/>
    <row r="24" s="115" customFormat="1" ht="33" customHeight="1"/>
    <row r="25" s="115" customFormat="1" ht="33" customHeight="1"/>
  </sheetData>
  <sheetProtection/>
  <printOptions/>
  <pageMargins left="0.79" right="0.22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สำนักงบประมาณ D00-0082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สำนักงบประมาณ</dc:creator>
  <cp:keywords/>
  <dc:description/>
  <cp:lastModifiedBy>TrueFasterUser</cp:lastModifiedBy>
  <cp:lastPrinted>2012-01-06T08:16:36Z</cp:lastPrinted>
  <dcterms:created xsi:type="dcterms:W3CDTF">2003-01-29T03:00:31Z</dcterms:created>
  <dcterms:modified xsi:type="dcterms:W3CDTF">2012-01-11T06:17:13Z</dcterms:modified>
  <cp:category/>
  <cp:version/>
  <cp:contentType/>
  <cp:contentStatus/>
</cp:coreProperties>
</file>