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30" activeTab="0"/>
  </bookViews>
  <sheets>
    <sheet name="ตัวอย่างOUC3" sheetId="1" r:id="rId1"/>
    <sheet name="อธิบายOUC3" sheetId="2" r:id="rId2"/>
    <sheet name="ตัวอย่างOUC4" sheetId="3" r:id="rId3"/>
    <sheet name="อธิบายOUC4" sheetId="4" r:id="rId4"/>
    <sheet name="ตย OUC4 สอช." sheetId="5" r:id="rId5"/>
  </sheets>
  <definedNames>
    <definedName name="_xlnm.Print_Titles" localSheetId="0">'ตัวอย่างOUC3'!$9:$10</definedName>
    <definedName name="_xlnm.Print_Titles" localSheetId="2">'ตัวอย่างOUC4'!$9:$10</definedName>
  </definedNames>
  <calcPr fullCalcOnLoad="1"/>
</workbook>
</file>

<file path=xl/sharedStrings.xml><?xml version="1.0" encoding="utf-8"?>
<sst xmlns="http://schemas.openxmlformats.org/spreadsheetml/2006/main" count="1032" uniqueCount="453">
  <si>
    <t>รายการ</t>
  </si>
  <si>
    <t>ปีงบประมาณ</t>
  </si>
  <si>
    <t>รวม</t>
  </si>
  <si>
    <t>เงิน งปม.</t>
  </si>
  <si>
    <t>เงินนอก งปม.</t>
  </si>
  <si>
    <t>รายจ่ายประจำ</t>
  </si>
  <si>
    <t>1) เงินเดือน</t>
  </si>
  <si>
    <t>2) ค่าจ้างประจำ</t>
  </si>
  <si>
    <t xml:space="preserve"> 2. งบดำเนินงาน</t>
  </si>
  <si>
    <t xml:space="preserve"> - ภายใน</t>
  </si>
  <si>
    <t xml:space="preserve">             ปีงบประมาณ</t>
  </si>
  <si>
    <t xml:space="preserve"> - ผูกพันข้าม</t>
  </si>
  <si>
    <t xml:space="preserve"> 3. งบเงินอุดหนุน</t>
  </si>
  <si>
    <t xml:space="preserve"> 4. งบรายจ่ายอื่น</t>
  </si>
  <si>
    <t xml:space="preserve"> 4.1 สำหรับการปฏิบัติงาน</t>
  </si>
  <si>
    <t xml:space="preserve"> 4.2 สำหรับบริหารงานทั่วไป</t>
  </si>
  <si>
    <t>รายจ่ายลงทุน</t>
  </si>
  <si>
    <t xml:space="preserve"> 1. ค่าครุภัณฑ์</t>
  </si>
  <si>
    <t xml:space="preserve"> 1.1 สำหรับการปฏิบัติงาน</t>
  </si>
  <si>
    <t xml:space="preserve"> 1.2 สำหรับบริหารงานทั่วไป</t>
  </si>
  <si>
    <t xml:space="preserve"> 2. ค่าที่ดินและสิ่งก่อสร้าง</t>
  </si>
  <si>
    <t>ปริมาณ</t>
  </si>
  <si>
    <t>หน่วยนับ</t>
  </si>
  <si>
    <t>คน</t>
  </si>
  <si>
    <t>วัน</t>
  </si>
  <si>
    <t xml:space="preserve"> 2.1 สำหรับการปฏิบัติงาน</t>
  </si>
  <si>
    <t xml:space="preserve"> 2.2 สำหรับบริหารงานทั่วไป</t>
  </si>
  <si>
    <t>1.1 สำหรับบริหารงานทั่วไป</t>
  </si>
  <si>
    <t xml:space="preserve"> </t>
  </si>
  <si>
    <t>2.1 สำหรับการปฏิบัติงาน</t>
  </si>
  <si>
    <t xml:space="preserve">หน่วย : บาท    </t>
  </si>
  <si>
    <t xml:space="preserve"> 3.2 สำหรับบริหารงานทั่วไป</t>
  </si>
  <si>
    <t xml:space="preserve">  </t>
  </si>
  <si>
    <t xml:space="preserve"> ภารกิจ หมายถึง บทบาท/หน้าที่หลักซึ่งหน่วยงานต้องทำเพื่อให้หน่วยงานบรรลุวิสัยทัศน์ที่กำหนดไว้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</si>
  <si>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  *</t>
    </r>
  </si>
  <si>
    <t xml:space="preserve"> - สำหรับการปฏิบัติงาน หมายถึง ค่าใช้จ่ายในการดำเนินงานตามกิจกรรม เช่น กรณีการให้บริการทางการแพทย์ </t>
  </si>
  <si>
    <t xml:space="preserve">   ได้แก่ ค่าเวชภัณฑ์ทางการแพทย์  กรณีการจัดการเรียนการสอน ได้แก่ ค่าวัสดุการศึกษา เป็นต้น</t>
  </si>
  <si>
    <t xml:space="preserve"> - สำหรับบริหารงานทั่วไป หมายถึง ค่าใช้จ่ายที่ใช้ในการอำนวยการและบริหารสำนักงาน เช่น ค่ารักษาความสะอาด </t>
  </si>
  <si>
    <t xml:space="preserve">   ค่ารักษาความปลอดภัย  ค่าซ่อมแซม/บำรุงรักษาสำนักงาน เป็นต้น</t>
  </si>
  <si>
    <t>ปริมาณงาน</t>
  </si>
  <si>
    <t>อัตรา</t>
  </si>
  <si>
    <t>คำชี้แจง</t>
  </si>
  <si>
    <t xml:space="preserve"> 1) รายการ ....................</t>
  </si>
  <si>
    <t>2.2.1 พัฒนาบุคลากร</t>
  </si>
  <si>
    <t>2.2.2 บริหารงานทั่วไป</t>
  </si>
  <si>
    <t>แสดงรายละเอียดค่าใช้จ่ายของหน่วยปฏิบัติ จำแนกตามภารกิจ/กิจกรรม</t>
  </si>
  <si>
    <t>แสดงกรอบอัตรากำลัง แผนการดำเนินงาน แผนการจัดหาครุภัณฑ์ที่ดินและสิ่งก่อสร้างของหน่วยปฏิบัติ</t>
  </si>
  <si>
    <t>กรอบ</t>
  </si>
  <si>
    <t>(ปริมาณ)</t>
  </si>
  <si>
    <t>จัดหาแล้ว</t>
  </si>
  <si>
    <t>อายุการใช้งาน (ปี)</t>
  </si>
  <si>
    <t>ราคา/หน่วย (บาท)</t>
  </si>
  <si>
    <t>ปี งปม.2553</t>
  </si>
  <si>
    <t>ปี งปม.2554</t>
  </si>
  <si>
    <t>ปี งปม.2555</t>
  </si>
  <si>
    <t>ปี งปม.2556</t>
  </si>
  <si>
    <t>ปี งปม.2557</t>
  </si>
  <si>
    <t>ปี งปม.2558</t>
  </si>
  <si>
    <t>ปี งปม.2559</t>
  </si>
  <si>
    <t xml:space="preserve"> - ข้าราชการ (จำแนกตามลักษณะงาน)</t>
  </si>
  <si>
    <t xml:space="preserve"> 3.1 ค่าครุภัณฑ์</t>
  </si>
  <si>
    <t>3.1.1 สำหรับการปฏิบัติงาน</t>
  </si>
  <si>
    <t xml:space="preserve"> 1) รายการ ...... (หน่วยนับ)</t>
  </si>
  <si>
    <t>4.1 สำหรับการปฏิบัติงาน</t>
  </si>
  <si>
    <t>4.2 สำหรับบริหารงานทั่วไป</t>
  </si>
  <si>
    <t>5.1 สำหรับการปฏิบัติงาน</t>
  </si>
  <si>
    <t>5.2 สำหรับบริหารงานทั่วไป</t>
  </si>
  <si>
    <t xml:space="preserve">   4 ล้อ แบบดับเบิ้ลแค็บ (คัน)</t>
  </si>
  <si>
    <t xml:space="preserve">    ชนิดมือถือ 5 วัตต์ (เครื่อง)</t>
  </si>
  <si>
    <t xml:space="preserve">    ชนิดประจำที่ 40 วัตต์ (เครื่อง)</t>
  </si>
  <si>
    <t xml:space="preserve">    ชนิดติดรถยนต์ 25 วัตต์ (เครื่อง)</t>
  </si>
  <si>
    <t xml:space="preserve">      ฉีดหมึก (Inkjet) (เครื่อง)</t>
  </si>
  <si>
    <t xml:space="preserve">      ทั่วไป แบบที่1 (เครื่อง)</t>
  </si>
  <si>
    <t xml:space="preserve">      สูบน้ำได้ 450 ลิตร/นาที (เครื่อง)</t>
  </si>
  <si>
    <t xml:space="preserve">     ส่งเอกสารได้ครั้งละ 20 แผ่น (เครื่อง)</t>
  </si>
  <si>
    <t>3.2 ค่าที่ดินและสิ่งก่อสร้าง</t>
  </si>
  <si>
    <t xml:space="preserve">    4 ล้อ แบบมีช่องว่างด้านหลังคนขับ(คัน)</t>
  </si>
  <si>
    <t>- พนักงานราชการ</t>
  </si>
  <si>
    <t>2.1.1 ค่าตอบแทน</t>
  </si>
  <si>
    <t>2.1.2 ค่าใช้สอย</t>
  </si>
  <si>
    <t>3.1 สำหรับการปฏิบัติงาน</t>
  </si>
  <si>
    <t>2.1.3 ค่าวัสดุ</t>
  </si>
  <si>
    <t>2.1.4 ค่าสาธารณูปโภค</t>
  </si>
  <si>
    <t>1) ค่าอาหารทำการนอกเวลา</t>
  </si>
  <si>
    <t>1) ค่าเบี้ยเลี้ยง ที่พักและพาหนะ</t>
  </si>
  <si>
    <t>2) ค่าซ่อมแซมยานพาหนะและขนส่ง</t>
  </si>
  <si>
    <t>3) ค่าซ่อมแซมครุภัณฑ์</t>
  </si>
  <si>
    <t>4) ค่าซ่อมแซมสิ่งก่อสร้าง</t>
  </si>
  <si>
    <t>5) ค่าซ่อมแซมบำรุงรักษาทรัพย์สิน</t>
  </si>
  <si>
    <t xml:space="preserve">   และฝึกอบรม</t>
  </si>
  <si>
    <t>1) วัสดุสำนักงาน</t>
  </si>
  <si>
    <t>1) ค่าไฟฟ้า</t>
  </si>
  <si>
    <t>2) ค่าน้ำประปา</t>
  </si>
  <si>
    <t>3) ค่าโทรศัพท์</t>
  </si>
  <si>
    <t>4) ค่าบริการสื่อสารและ</t>
  </si>
  <si>
    <t xml:space="preserve">   โทรคมนาคม</t>
  </si>
  <si>
    <t xml:space="preserve"> 2) นักวิชาการป่าไม้</t>
  </si>
  <si>
    <t xml:space="preserve"> 3) นักจัดการงานทั่วไป</t>
  </si>
  <si>
    <t xml:space="preserve"> 4) เจ้าพนักงานป่าไม้</t>
  </si>
  <si>
    <t xml:space="preserve"> 5) เจ้าพนักงานธุรการ </t>
  </si>
  <si>
    <t xml:space="preserve"> 6) เจ้าพนักงานการเงินและบัญชี</t>
  </si>
  <si>
    <t xml:space="preserve"> 7) นายช่างไฟฟ้า</t>
  </si>
  <si>
    <t xml:space="preserve"> 8) นายช่างสำรวจ</t>
  </si>
  <si>
    <t xml:space="preserve">4) กิจกรรมงานโครงการพัฒนาระบบคอมพิวเตอร์ </t>
  </si>
  <si>
    <t xml:space="preserve">    (หน่วยงาน)</t>
  </si>
  <si>
    <r>
      <rPr>
        <b/>
        <sz val="16"/>
        <color indexed="8"/>
        <rFont val="TH SarabunPSK"/>
        <family val="2"/>
      </rPr>
      <t>กระทรวง</t>
    </r>
    <r>
      <rPr>
        <sz val="16"/>
        <color indexed="8"/>
        <rFont val="TH SarabunPSK"/>
        <family val="2"/>
      </rPr>
      <t xml:space="preserve"> :  ทรัพยากรธรรมชาติและสิ่งแวดล้อม</t>
    </r>
  </si>
  <si>
    <r>
      <rPr>
        <b/>
        <sz val="16"/>
        <color indexed="8"/>
        <rFont val="TH SarabunPSK"/>
        <family val="2"/>
      </rPr>
      <t>ส่วนราชการ</t>
    </r>
    <r>
      <rPr>
        <sz val="16"/>
        <color indexed="8"/>
        <rFont val="TH SarabunPSK"/>
        <family val="2"/>
      </rPr>
      <t xml:space="preserve"> : กรมอุทยานแห่งชาติ สัตว์ป่า และพันธุ์พืช</t>
    </r>
  </si>
  <si>
    <r>
      <t xml:space="preserve"> </t>
    </r>
    <r>
      <rPr>
        <b/>
        <u val="single"/>
        <sz val="16"/>
        <color indexed="8"/>
        <rFont val="TH SarabunPSK"/>
        <family val="2"/>
      </rPr>
      <t>1. กรอบอัตรากำลัง</t>
    </r>
  </si>
  <si>
    <r>
      <t xml:space="preserve"> </t>
    </r>
    <r>
      <rPr>
        <b/>
        <u val="single"/>
        <sz val="16"/>
        <color indexed="8"/>
        <rFont val="TH SarabunPSK"/>
        <family val="2"/>
      </rPr>
      <t>2. แผนการดำเนินงาน</t>
    </r>
  </si>
  <si>
    <r>
      <t xml:space="preserve"> </t>
    </r>
    <r>
      <rPr>
        <b/>
        <u val="single"/>
        <sz val="16"/>
        <color indexed="8"/>
        <rFont val="TH SarabunPSK"/>
        <family val="2"/>
      </rPr>
      <t>3. แผนการจัดหาครุภัณฑ์ ที่ดินและสิ่งก่อสร้าง</t>
    </r>
  </si>
  <si>
    <r>
      <t xml:space="preserve"> </t>
    </r>
    <r>
      <rPr>
        <b/>
        <u val="single"/>
        <sz val="16"/>
        <color indexed="8"/>
        <rFont val="TH SarabunPSK"/>
        <family val="2"/>
      </rPr>
      <t>4. รายการค่าใช้จ่ายในงบเงินอุดหนุน</t>
    </r>
  </si>
  <si>
    <r>
      <t xml:space="preserve"> </t>
    </r>
    <r>
      <rPr>
        <b/>
        <u val="single"/>
        <sz val="16"/>
        <color indexed="8"/>
        <rFont val="TH SarabunPSK"/>
        <family val="2"/>
      </rPr>
      <t>5. รายการค่าใช้จ่ายในงบรายจ่ายอื่น</t>
    </r>
  </si>
  <si>
    <t xml:space="preserve"> 1) อาคารที่ทำการ ขนาด 100 ตร.ม. (หลัง)</t>
  </si>
  <si>
    <t xml:space="preserve"> 2) อาคารที่ทำการ 80 ตร.ม. (หลัง)</t>
  </si>
  <si>
    <t xml:space="preserve"> 3) อาคารอเนกประสงค์ ( หลัง)</t>
  </si>
  <si>
    <t xml:space="preserve"> 7) บ้านพักข้าราชการ ระดับ 3-4 (หลัง)</t>
  </si>
  <si>
    <t xml:space="preserve"> 8) บ้านพักข้าราชการ ระดับ 5-6 (หอ)</t>
  </si>
  <si>
    <t xml:space="preserve"> 9) บ้านพักคนงาน 4 ครอบครัว (หลัง)</t>
  </si>
  <si>
    <t xml:space="preserve"> 10) เสาธง สูง 12 เมตร (เสา)</t>
  </si>
  <si>
    <t xml:space="preserve"> 11) ป้อมยามพร้อมแผงกั้นถนน (ป้อม)</t>
  </si>
  <si>
    <t xml:space="preserve"> 4) อาคารศูนย์บริการ 207 ตร.ม. ( หลัง)</t>
  </si>
  <si>
    <t xml:space="preserve"> 6) บ้านพักข้าราชการ ระดับ 1-2 (หลัง)</t>
  </si>
  <si>
    <t xml:space="preserve"> 12) ห้องน้ำห้องสุขา ขนาด 10 ห้อง (หลัง)</t>
  </si>
  <si>
    <t xml:space="preserve"> 13) โรงเก็บรถยนต์ 156 ตร.ม. (หลัง)</t>
  </si>
  <si>
    <t xml:space="preserve"> 14) เสาอากาศวิทยุ สูง 45 เมตร (เสา)</t>
  </si>
  <si>
    <t xml:space="preserve"> 15) หอพักน้ำ ขนาด 5 ลบ.ม. (หอ)</t>
  </si>
  <si>
    <t xml:space="preserve"> 16) หอดูสัตว์ (หอ)</t>
  </si>
  <si>
    <t xml:space="preserve"> 17) เตาเผาขยะ (เตา)</t>
  </si>
  <si>
    <t xml:space="preserve"> 18) โรงเลี้ยงแมลง (หลัง)</t>
  </si>
  <si>
    <t xml:space="preserve"> 19) โรงจัดเตรียมอาหารสัตว์ (หลัง)</t>
  </si>
  <si>
    <t xml:space="preserve"> 20) โรงให้อาหารสัตว์ (หลัง)</t>
  </si>
  <si>
    <t xml:space="preserve"> 21) โรงอนุบาลสัตว์ (หลัง)</t>
  </si>
  <si>
    <t xml:space="preserve"> 22) โรงฟักไข่ (หลัง)</t>
  </si>
  <si>
    <t xml:space="preserve"> 24) บ่อสัตว์เลื้อยคลาน (บ่อ)</t>
  </si>
  <si>
    <t xml:space="preserve"> 25) กรงนกน้ำ 8X16X3 ม. (กรง)</t>
  </si>
  <si>
    <t xml:space="preserve"> 26) กรงสัตว์ปีก 3X6X2.9 ม. (กรง)</t>
  </si>
  <si>
    <t xml:space="preserve"> 27) กรงสัตว์ปีก 4X12X3.4 ม. (กรง)</t>
  </si>
  <si>
    <t xml:space="preserve"> 28) กรงสัตว์ปีก 2.5X5 ม. (กรง)</t>
  </si>
  <si>
    <t xml:space="preserve"> 29) กรงตับ (ชะนี) 3.5X10X4 ม.</t>
  </si>
  <si>
    <t xml:space="preserve"> 30) กรงตับ ขนาด 10 กรง (กรงเสือ) (กรง)</t>
  </si>
  <si>
    <t xml:space="preserve"> 31) กรงเลี้ยงหมี (กรง)</t>
  </si>
  <si>
    <t xml:space="preserve"> 32) กรงเลี้ยงลิง (กรง)</t>
  </si>
  <si>
    <t xml:space="preserve">   1) ผู้อำนวยการสำนัก</t>
  </si>
  <si>
    <t xml:space="preserve"> 1) พนักงานสถานที่</t>
  </si>
  <si>
    <t xml:space="preserve"> 2) พนักงานรักษาความปลอดภัย</t>
  </si>
  <si>
    <t xml:space="preserve"> 3) พนักงานขับรถยนต์</t>
  </si>
  <si>
    <t xml:space="preserve"> 4) พนักงานทั่วไป</t>
  </si>
  <si>
    <t xml:space="preserve"> 5) พนักงานพิทักษ์ป่า</t>
  </si>
  <si>
    <t xml:space="preserve"> 6) พนักงานพิมพ์ </t>
  </si>
  <si>
    <t xml:space="preserve"> 7) พนักงานสวนป่า</t>
  </si>
  <si>
    <t xml:space="preserve"> 8) พนักงานขับเครื่องจักรกลขนาดกลาง</t>
  </si>
  <si>
    <t xml:space="preserve"> 9) พนักงานขับเครื่องจักรกลขนาดเบา</t>
  </si>
  <si>
    <t xml:space="preserve"> 10) ผู้ช่วยช่างไม้</t>
  </si>
  <si>
    <t xml:space="preserve"> 33) ปลูกป่า  (ไร่)</t>
  </si>
  <si>
    <t xml:space="preserve"> 34) ปลูกป่าหวาย  (ไร่)</t>
  </si>
  <si>
    <t xml:space="preserve"> 35) ปลูกป่าใช้สอย (ไร่)</t>
  </si>
  <si>
    <t xml:space="preserve"> 36) บำรุงป่า (อายุ 2-6 ปี) (ไร่)</t>
  </si>
  <si>
    <t xml:space="preserve"> 37) บำรุงป่า (อายุ 7-10 ปี) (ไร่)</t>
  </si>
  <si>
    <t xml:space="preserve"> 38) บำรุงป่าใช้สอย (ไร่)</t>
  </si>
  <si>
    <t xml:space="preserve"> 39) เพาะชำกล้าไม้ (กล้า)</t>
  </si>
  <si>
    <t xml:space="preserve"> 40) จัดทำกล้าไม้ขนาดใหญ่ (กล้าไม้ปีที่ 2) (กล้า)</t>
  </si>
  <si>
    <t xml:space="preserve"> 41) แนวกันไฟ (กม.)</t>
  </si>
  <si>
    <t xml:space="preserve"> 42) ปรับปรุงระบบนิเวศน์ต้นน้ำ (ไร่)</t>
  </si>
  <si>
    <t xml:space="preserve"> 45) บำรุงป่าเสริมธรรมชาติ (7-10 ปี) (ไร่)</t>
  </si>
  <si>
    <t xml:space="preserve"> 23) คออกสัตว์รั้วตาข่าย 1,000 ม. (คอก)</t>
  </si>
  <si>
    <t>คัน</t>
  </si>
  <si>
    <t>หลัง</t>
  </si>
  <si>
    <t>ครั้ง</t>
  </si>
  <si>
    <t>ครั้ง/เรื่อง</t>
  </si>
  <si>
    <t>หน่วยงาน</t>
  </si>
  <si>
    <t>3) ค่าตอบแทนพนักงานราชการ</t>
  </si>
  <si>
    <t xml:space="preserve">       พื้นที่เฉพาะ (โครงการ)</t>
  </si>
  <si>
    <t xml:space="preserve">      สัตว์ปีกธรรมชาติ(ไข้หวัดนก) (ตัวอย่าง)</t>
  </si>
  <si>
    <t xml:space="preserve">       ตามแนวพระราชดำริ (หน่วยงาน)</t>
  </si>
  <si>
    <t>10) กิจกรรมโครงการปลูกป่าถาวร</t>
  </si>
  <si>
    <t>2) กิจกรรมสงวนและคุ้มครองสัตว์ป่า (ล้านไร่)</t>
  </si>
  <si>
    <t xml:space="preserve">   (แห่ง)</t>
  </si>
  <si>
    <t>4) กิจกรรมโครงการอนุรักษ์ทรัพยากรป่าไม้และ</t>
  </si>
  <si>
    <t>6) กิจกรรมงานสงวนและคุ้มครองพันธุ์พืช (แห่ง)</t>
  </si>
  <si>
    <t>7) กิจกรรมงานควบคุมไฟป่า (ล้านไร่)</t>
  </si>
  <si>
    <t>8) กิจกรรมงานจัดการลุ่มน้ำ (ลุ่มน้ำ)</t>
  </si>
  <si>
    <t>9) กิจกรรมงานบำรุงป่า (ล้านไร่)</t>
  </si>
  <si>
    <t xml:space="preserve">     เฉลิมพระเกียรติฯ (ล้านไร่)</t>
  </si>
  <si>
    <t>11) กิจกรรมงานพัฒนาป่าไม้อันเนื่องมาจาก</t>
  </si>
  <si>
    <t xml:space="preserve">     พระราชดำริ (โครงการ)</t>
  </si>
  <si>
    <t>12) กิจกรรมงานพัฒนาการป่าไม้ในเขต</t>
  </si>
  <si>
    <t>13) กิจกรรมโครงการหมู่บ้านพิทักษ์ป่ารักษา</t>
  </si>
  <si>
    <t xml:space="preserve">     สิ่งแวดล้อม (หมู่บ้าน)</t>
  </si>
  <si>
    <t>14) กิจกรรมโครงการทรัพยากรที่ดินและป่าไม้</t>
  </si>
  <si>
    <t xml:space="preserve">     ในพื้นที่ป่าอนุรักษ์ (แปลง)</t>
  </si>
  <si>
    <t>15) กิจกรรมงานบริการวิศวกรรมป่าไม้ (เรื่อง)</t>
  </si>
  <si>
    <t>16) กิจกรรมบริหารจัดการความหลากหลายทาง</t>
  </si>
  <si>
    <t xml:space="preserve">     ชีวภาพ (เรื่อง)</t>
  </si>
  <si>
    <t>17) กิจกรรมโครงการส่งเสริมการพัฒนาเศรษฐกิจ</t>
  </si>
  <si>
    <t xml:space="preserve">     พอเพียงฯ (แห่ง)</t>
  </si>
  <si>
    <t>18) กิจกรรมยุทธการแก้ไขปัญหาวิกฤตป่าไม้</t>
  </si>
  <si>
    <t xml:space="preserve">     ของชาติ (แห่ง)</t>
  </si>
  <si>
    <t>19) กิจกรรมงานเพาะพันธุ์และปล่อยสัตว์ป่าคืนสู่</t>
  </si>
  <si>
    <t xml:space="preserve">     ธรรมชาติ (ตัว)</t>
  </si>
  <si>
    <t>20) โครงการฟื้นฟูพื้นที่ป่าเพื่อการอนุรักษ์ดิน</t>
  </si>
  <si>
    <t>21)  กิจกรรมงานพฤกษศาสตร์ป่าไม้ (แห่ง)</t>
  </si>
  <si>
    <t>22) โครงการแผนการป้องกันและควบคุมโรคใน</t>
  </si>
  <si>
    <t>23) โครงการเพิ่มประสิทธิภาพการป้องกันรักษาป่า</t>
  </si>
  <si>
    <t>1) กิจกรรมงานพัฒนาบุคลากร (รุ่น)</t>
  </si>
  <si>
    <t>1) กิจกรรมงานบริหารทั่วไป (สำนัก)</t>
  </si>
  <si>
    <t>3) กิจกรรมงานสารสนเทศป่าไม้ (ครั้ง)</t>
  </si>
  <si>
    <t>3) กลุ่มงานบริหารทั่วไป</t>
  </si>
  <si>
    <t>1) กลุ่มงานเทคนิคทั่วไป</t>
  </si>
  <si>
    <t>2) กลุ่มงานบริการ</t>
  </si>
  <si>
    <t xml:space="preserve"> - ลูกจ้างประจำ</t>
  </si>
  <si>
    <t>รายการ: ปี</t>
  </si>
  <si>
    <t>หลัง: ปี</t>
  </si>
  <si>
    <t>คน: วัน</t>
  </si>
  <si>
    <t>คัน: ปี</t>
  </si>
  <si>
    <t>หน่วยงาน: ปี</t>
  </si>
  <si>
    <t>เครื่อง: ปี</t>
  </si>
  <si>
    <t>1) ค่าใช้จ่ายในการสัมมนา</t>
  </si>
  <si>
    <t>6) ค่ารับรองและพิธีการ</t>
  </si>
  <si>
    <t>7) ค่าโฆษณาและเผยแพร่</t>
  </si>
  <si>
    <t>8) ค่าใช้จ่ายในการรณรงค์</t>
  </si>
  <si>
    <t>9) ค่าจ้างเหมาพนักงาน</t>
  </si>
  <si>
    <t>1) วัสดุเชื้อเพลิงและหล่อลื่น</t>
  </si>
  <si>
    <t>2) วัสดุก่อสร้าง</t>
  </si>
  <si>
    <t>3) วัสดุงานบ้านงานครัว</t>
  </si>
  <si>
    <t>4) วัสดุไฟฟ้าและวิทยุ</t>
  </si>
  <si>
    <t>5) วัสดุโฆษณาและเผยแพร่</t>
  </si>
  <si>
    <t>6) วัสดุวิทยาศาสตร์และการแพทย์</t>
  </si>
  <si>
    <t>7) วัสดุสนามและการฝึก</t>
  </si>
  <si>
    <t>8) วัสดุการเกษตร</t>
  </si>
  <si>
    <t>9) วัสดุยานพาหนะและขนส่ง</t>
  </si>
  <si>
    <t>2.2.2.1 ค่าใช้สอย</t>
  </si>
  <si>
    <t>2.2.2.2 ค่าวัสดุ</t>
  </si>
  <si>
    <t>2) วัสดุคอมพิวเตอร์</t>
  </si>
  <si>
    <t>โครงการแผนการป้องกันและควบคุมโรคในสัตว์ปีกธรรมชาติ</t>
  </si>
  <si>
    <t>โครงการเพิ่มประสิทธิภาพการป้องกันรักษาป่าตามแนวพระราชดำริ</t>
  </si>
  <si>
    <t xml:space="preserve">กรอบอัตรากำลัง </t>
  </si>
  <si>
    <t>1) หัวข้อ 2.1 สำหรับการปฏิบัติงาน</t>
  </si>
  <si>
    <t>2) ลูกจ้างประจำ ให้กรอกชื่อตำแหน่งตามระบบใหม่ ตามคำสั่งกรมอุทยานแห่งชาติ สัตว์ป่า  และพันธุ์พืช</t>
  </si>
  <si>
    <t>3.1 ช่องปริมาณ</t>
  </si>
  <si>
    <t xml:space="preserve">3.2 ช่องวงเงินที่จัดซื้อ </t>
  </si>
  <si>
    <t>หมายเหตุ     *</t>
  </si>
  <si>
    <t>1) รถบรรทุก ขนาด 1 ตัน ขับเคลื่อน</t>
  </si>
  <si>
    <t>2) รถบรรทุก ขนาด 1 ตัน ขับเคลื่อน</t>
  </si>
  <si>
    <t>8) เครื่องรับส่งวิทยุ ระบบ VHF/FM</t>
  </si>
  <si>
    <t>9) เครื่องรับส่งวิทยุ ระบบ VHF/FM</t>
  </si>
  <si>
    <t>10) เครื่องรับส่งวิทยุ ระบบ VHF/FM</t>
  </si>
  <si>
    <t>11) เครื่องรับส่งวิทยุ ระบบ HF/SSB</t>
  </si>
  <si>
    <t>14) เครื่องคอมพิวเตอร์โน้ตบุ้ค สำหรับงาน</t>
  </si>
  <si>
    <t xml:space="preserve">     สำนักงาน แบบที่ 1 (เครื่อง)</t>
  </si>
  <si>
    <t>15) เครื่องคอมพิวเตอร์โน้ตบุ้ค สำหรับงาน</t>
  </si>
  <si>
    <t xml:space="preserve">     สำนักงาน แบบที่ 2 (เครื่อง)</t>
  </si>
  <si>
    <t>16) เครื่องคอมพิวเตอร์โน้ตบุ้ค สำหรับงาน</t>
  </si>
  <si>
    <t xml:space="preserve">     ประมวลผล (เครื่อง)</t>
  </si>
  <si>
    <t xml:space="preserve">      แบบ Network (เครื่อง)</t>
  </si>
  <si>
    <t>19) เครื่องพิมพ์ชนิดเลเซอร์/ชนิด LED สี</t>
  </si>
  <si>
    <t>20) เครื่องพิมพ์ Multifunction แบบ</t>
  </si>
  <si>
    <t>21) สแกนเนอร์ สำหรับงานเก็บเอกสาร</t>
  </si>
  <si>
    <t>23) อาวุธปืนลูกซอง 5 นัด (กระบอก)</t>
  </si>
  <si>
    <t>24) เครื่องสูบน้ำ เครื่องยนต์เบนซิน</t>
  </si>
  <si>
    <t>29) เครื่องตัดหญ้า ชนิดข้อแข็ง (เครื่อง)</t>
  </si>
  <si>
    <t>30) เครื่องตัดหญ้า ชนิดข้ออ่อน (เครื่อง)</t>
  </si>
  <si>
    <t>31) เครื่องโทรสาร แบบใช้กระดาษธรรมดา</t>
  </si>
  <si>
    <t>6) รถจักรยานยนต์ ขนาด 120 ซีซี (คัน)</t>
  </si>
  <si>
    <t>7) รถฟาร์มแทรกเตอร์  ขนาด 85 แรงม้า</t>
  </si>
  <si>
    <t xml:space="preserve">   ชนิดขับเคลื่อน 4 ล้อ (คัน)</t>
  </si>
  <si>
    <t xml:space="preserve">    ชนิดติดตั้งประจำที่  100 วัตต์ (เครื่อง)</t>
  </si>
  <si>
    <t xml:space="preserve">เพื่อให้การกรอกข้อมูลในแบบ OUC 3 ของหน่วยงานในสังกัดกรมอุทยานแห่งชาติ สัตว์ป่า และพันธุ์พืช </t>
  </si>
  <si>
    <t>Unit Cost: OUC) ดังนี้</t>
  </si>
  <si>
    <r>
      <rPr>
        <b/>
        <sz val="16"/>
        <color indexed="8"/>
        <rFont val="TH SarabunPSK"/>
        <family val="2"/>
      </rPr>
      <t>ภารกิจ</t>
    </r>
    <r>
      <rPr>
        <sz val="16"/>
        <color indexed="8"/>
        <rFont val="TH SarabunPSK"/>
        <family val="2"/>
      </rPr>
      <t xml:space="preserve"> * : อนุรักษ์และบริหารจัดการทรัพยากรธรรมชาติ</t>
    </r>
  </si>
  <si>
    <t>คำอธิบายเพิ่มเติมประกอบการกรอกแบบรายงาน  OUC 3</t>
  </si>
  <si>
    <t>คำอธิบายเพิ่มเติมประกอบการกรอกแบบรายงาน  OUC 4</t>
  </si>
  <si>
    <t>แบบรายงาน  OUC 4</t>
  </si>
  <si>
    <t>แบบรายงาน  OUC 3</t>
  </si>
  <si>
    <t>ตัวอย่าง</t>
  </si>
  <si>
    <t>1. ให้สำนัก/กอง/กลุ่ม (กพร., กตส.)/ศูนย์ จัดทำ OUC3 ของแต่ละกิจกรรมย่อยที่รับผิดชอบเป็นรายปี</t>
  </si>
  <si>
    <t xml:space="preserve">    ตั้งแต่ปี 2553 - 2559 ปีละ 1 ชุด </t>
  </si>
  <si>
    <t>เอกสารแนบ</t>
  </si>
  <si>
    <t>5. ปี 2554 ให้กรอกข้อมูลจากรายจ่ายจริงและการประมาณการภายในวงเงินงบประมาณที่ได้รับ</t>
  </si>
  <si>
    <t>4. แบบ OUC 3 ของปี 2553 ให้กรอกข้อมูลเป็นรายจ่ายจริงปี 2553 ที่เกิดจากการใช้จ่ายของ สำนัก/กอง/</t>
  </si>
  <si>
    <t xml:space="preserve">    กลุ่ม (กพร., กตส.)/ศูนย์  ที่ได้รับการจัดสรรจากกรม</t>
  </si>
  <si>
    <t>1 ภารกิจ : อนุรักษ์และบริหารจัดการทรัพยากรธรรมชาติ</t>
  </si>
  <si>
    <t>2.2) บริหารทั่วไป ให้กรอกกิจกรรมงานบริหารทั่วไป กิจกรรมงานบริหารส่วนภูมิภาค กิจกรรมงาน</t>
  </si>
  <si>
    <t xml:space="preserve">ช่องกรอบ (ปริมาณ) หมายถึง </t>
  </si>
  <si>
    <t>ตั้งแต่ปีงบประมาณ พ.ศ.2555 เป็นต้นไป</t>
  </si>
  <si>
    <t>ช่องจัดหาแล้ว</t>
  </si>
  <si>
    <t>1) อัตรากำลังข้าราชการ ลูกจ้างประจำและพนักงานราชการ  ให้กรอกข้อมูลจำนวนข้าราชการ ลูกจ้างประจำ</t>
  </si>
  <si>
    <t>2) ครุภัณฑ์ ที่ดินและสิ่งก่อสร้าง ให้กรอกข้อมูลจำนวนครุภัณฑ์ ที่ดินและสิ่งก่อสร้าง ที่ได้ดำเนินการจัดหาตั้งแต่</t>
  </si>
  <si>
    <t>ให้กรอกข้อมูลราคาการจัดซื้อจัดจ้างต่อหน่วยของแต่ละรายการที่จัดซื้อ จัดจ้างครั้งหลังสุด</t>
  </si>
  <si>
    <t xml:space="preserve">1) ข้าราชการ ให้กรอกชื่อตำแหน่งในการบริหารงาน ทุกชื่อตำแหน่ง ตามคำสั่งกรมอุทยานแห่งชาติ สัตว์ป่า </t>
  </si>
  <si>
    <t>ช่องอายุการใช้งาน (ปี)</t>
  </si>
  <si>
    <t>ช่องราคา/หน่วย(บาท)</t>
  </si>
  <si>
    <t xml:space="preserve">1) ให้ใช้ราคามาตรฐานครุภัณฑ์/ที่ดินและสิ่งก่อสร้าง ของสำนักงบประมาณ ปี 2554 โดยตรวจสอบได้จาก </t>
  </si>
  <si>
    <t xml:space="preserve">   สำหรับครุภัณฑ์คอมพิวเตอร์ใช้ราคามาตรฐานของกระทรวงวิทยาศาสตร์และเทคโนโลยี (ICT) </t>
  </si>
  <si>
    <t xml:space="preserve">2) กรณีครุภัณฑ์/ที่ดินและสิ่งก่อสร้าง รายการที่อยู่นอกราคามาตรฐาน ให้ใช้การสืบราคา/การประมาณราคา </t>
  </si>
  <si>
    <t>ช่องกรอบอัตรากำลัง แผนการดำเนินงาน และแผนการจัดหาครุภัณฑ์ที่ดินและสิ่งก่อสร้าง ปี งปม.2553-2559</t>
  </si>
  <si>
    <t>6.1  อัตรากำลัง</t>
  </si>
  <si>
    <t>6.2 แผนการดำเนินงาน</t>
  </si>
  <si>
    <t>6.3 แผนการจัดหาครุภัณฑ์ ที่ดินและสิ่งก่อสร้าง</t>
  </si>
  <si>
    <t>กรอบอัตรากำลัง แผนการดำเนินงาน และแผนการจัดหาครุภัณฑ์ที่ดินและสิ่งก่อสร้าง</t>
  </si>
  <si>
    <t xml:space="preserve">        และน้ำ (ไร่)</t>
  </si>
  <si>
    <t xml:space="preserve">กิจกรรมย่อย : </t>
  </si>
  <si>
    <t>กิจกรรมโครงการสำรวจจัดทำแผนที่การครอบครองที่ดินในพื้นที่ป่าอนุรักษ์</t>
  </si>
  <si>
    <t>โครงการฟื้นฟูพื้นที่ป่าเพื่ออนุรักษ์ดินและน้ำ</t>
  </si>
  <si>
    <t>จัดทำฐานข้อมูล</t>
  </si>
  <si>
    <t>พัฒนาภูมิสารสนเทศแห่งชาติ</t>
  </si>
  <si>
    <t>โครงการเร่งรัดการจัดทำแนวเขตในพื้นที่ป่าอนุรักษ์</t>
  </si>
  <si>
    <t>2. ภารกิจ : ป้องกัน เตือนภัย แก้ไขและฟื้นฟูความเสียหายจากภัยธรรมชาติและสาธารณภัย</t>
  </si>
  <si>
    <t>3. ภารกิจ : บริหารจัดการคุณภาพสิ่งแวดล้อม</t>
  </si>
  <si>
    <t>โครงการศูนย์ข้อมูลติดตามการเปลี่ยนแปลงพื้นที่ป่าและเตือนภัยพิบัติ</t>
  </si>
  <si>
    <t>ในพื้นที่ป่าอนุรักษ์</t>
  </si>
  <si>
    <t xml:space="preserve">เป็นไปในทำนองและรูปแบบเดียวกัน จึงได้จัดทำคำอธิบายเพิ่มเติมจากคู่มือการจัดทำต้นทุนหน่วยปฏิบัติ (Operating </t>
  </si>
  <si>
    <t xml:space="preserve">   และพันธุ์พืช ที่ 3/2552 ลงวันที่ 5 มกราคม พ.ศ. 2552 เรื่อง แต่งตั้งข้าราชการให้ดำรงตำแหน่ง</t>
  </si>
  <si>
    <t xml:space="preserve">   ที่ 1024/2553 ลงวันที่ 30 สิงหาคม พ.ศ. 2553</t>
  </si>
  <si>
    <t xml:space="preserve">      สารสนเทศป่าไม้ และกิจกรรรมโครงการพัฒนาระบบคอมพิวเตอร์  ดังรายละเอียดตามตัวอย่าง</t>
  </si>
  <si>
    <t>1) ในปีงบประมาณ พ.ศ.2553 - 2554 ให้กรอกข้อมูลปริมาณงานที่ต้องดำเนินการในแต่ละกิจกรรมงาน/โครงการ</t>
  </si>
  <si>
    <t>2. ให้สำนัก/กอง/กลุ่ม (กพร., กตส.)/ศูนย์ รวบรวม OUC3 ของกิจกรรมย่อย ให้เป็นภาพรวมของกิจกรรมหลัก</t>
  </si>
  <si>
    <t>3. ให้รวบรวม OUC3 กิจกรรมหลักเป็นภาพรวมของภารกิจ</t>
  </si>
  <si>
    <t>วงเงินที่จัดซื้อครั้งหลังสุด/หน่วย</t>
  </si>
  <si>
    <t>3) กิจกรรมงานคุ้มครองพันธุ์สัตว์ป่าตามอนุสัญญา (Cites)</t>
  </si>
  <si>
    <t xml:space="preserve"> 5) อาคารศูนย์บริการนักท่องเที่ยว 360 ตร.ม. (หลัง) </t>
  </si>
  <si>
    <t>32) ถังน้ำแบบไฟเบอร์กลาส ขนาด 2500 ลิตร</t>
  </si>
  <si>
    <t>28) เครื่องมัลติมีเดียโปรเจคเตอร์ ระดับ XGA ขนาด</t>
  </si>
  <si>
    <t xml:space="preserve">      ไม่น้อยกว่า 2,200 ANSI Lumens (เครื่อง)</t>
  </si>
  <si>
    <t xml:space="preserve">      ไม่น้อยกว่า 10 ล้านพิกเซล (เครื่อง)</t>
  </si>
  <si>
    <t>26) กล้องถ่ายภาพนิ่ง ระบบดิจิตอลความละเอียด</t>
  </si>
  <si>
    <t>22) เครื่องสำรองไฟฟ้า (UPS) ขนาด 750 VA (เครื่อง)</t>
  </si>
  <si>
    <t>17) เครื่องพิมพ์แบบฉีดหมึก (Inkjet) (เครื่อง)</t>
  </si>
  <si>
    <t>13) เครื่องคอมพิวเตอร์ สำหรับงานสำนักงาน (เครื่อง)</t>
  </si>
  <si>
    <t>12) เครื่องมือหาพิกัดด้วยสัญญาณดาวเทียม (GPS)</t>
  </si>
  <si>
    <t>4) รถบรรทุก(ดีเซล) ขนาด 2 ตัน  6 ล้อ (คัน)</t>
  </si>
  <si>
    <t>3) รถโดยสาร ขนาด 12 ที่นั่ง (ดีเซล)  (คัน)</t>
  </si>
  <si>
    <t>5) รถบรรทุก(ดีเซล) ขนาด 6 ตัน 6 ล้อ แบบบรรทุกน้ำ</t>
  </si>
  <si>
    <t>18) เครื่องพิมพ์ชนิดเลเซอร์/ชนิด LED ขาวดำ (เครื่อง)</t>
  </si>
  <si>
    <t>27) โทรทัศน์สีแอล ซี ดี (LCD TV) ขนาด 32 นิ้ว (เครื่อง)</t>
  </si>
  <si>
    <t>25) ชุดอุปกรณ์ดับไฟป่าติดรถยนต์ (Slip on Tank) (เครื่อง)</t>
  </si>
  <si>
    <t xml:space="preserve"> 43) บำรุงรักษาระบบนิเวศน์ต้นน้ำ (2-6 ปี) (ไร่)</t>
  </si>
  <si>
    <t xml:space="preserve"> 44) บำรุงรักษาระบบนิเวศน์ต้นน้ำ (7-10 ปี) (ไร่)</t>
  </si>
  <si>
    <t xml:space="preserve">   สัตว์ป่ารอยต่อ 5 จังหวัด(ภาคตะวันออก) (โครงการ)</t>
  </si>
  <si>
    <r>
      <rPr>
        <b/>
        <sz val="16"/>
        <rFont val="TH SarabunPSK"/>
        <family val="2"/>
      </rPr>
      <t>กิจกรรมที่</t>
    </r>
    <r>
      <rPr>
        <b/>
        <sz val="16"/>
        <color indexed="10"/>
        <rFont val="TH SarabunPSK"/>
        <family val="2"/>
      </rPr>
      <t xml:space="preserve"> X (จำแนกตามกิจกรรมภายใต้ภารกิจ)</t>
    </r>
    <r>
      <rPr>
        <sz val="16"/>
        <color indexed="10"/>
        <rFont val="TH SarabunPSK"/>
        <family val="2"/>
      </rPr>
      <t xml:space="preserve"> </t>
    </r>
    <r>
      <rPr>
        <sz val="16"/>
        <rFont val="TH SarabunPSK"/>
        <family val="2"/>
      </rPr>
      <t>: กิจกรรมอนุรักษ์ ฟื้นฟู และพัฒนาป่าไม้  (กิจกรรมงานควบคุมไฟป่า)</t>
    </r>
  </si>
  <si>
    <r>
      <rPr>
        <b/>
        <sz val="16"/>
        <color indexed="8"/>
        <rFont val="TH SarabunPSK"/>
        <family val="2"/>
      </rPr>
      <t>ส่วนราชการ</t>
    </r>
    <r>
      <rPr>
        <sz val="16"/>
        <color indexed="8"/>
        <rFont val="TH SarabunPSK"/>
        <family val="2"/>
      </rPr>
      <t xml:space="preserve"> :  กรมอุทยานแห่งชาติ สัตว์ป่า และพันธุ์พืช</t>
    </r>
  </si>
  <si>
    <r>
      <t xml:space="preserve"> </t>
    </r>
    <r>
      <rPr>
        <b/>
        <u val="single"/>
        <sz val="16"/>
        <color indexed="8"/>
        <rFont val="TH SarabunPSK"/>
        <family val="2"/>
      </rPr>
      <t>1. กรอบอัตรากำลัง</t>
    </r>
    <r>
      <rPr>
        <b/>
        <sz val="16"/>
        <color indexed="8"/>
        <rFont val="TH SarabunPSK"/>
        <family val="2"/>
      </rPr>
      <t xml:space="preserve">  </t>
    </r>
  </si>
  <si>
    <t xml:space="preserve"> -</t>
  </si>
  <si>
    <t xml:space="preserve">  24) กิจกรรมท่องเที่ยวเชิงอนุรักษ์ (แห่ง)</t>
  </si>
  <si>
    <t xml:space="preserve"> 3.1 ค่าครุภัณฑ์ </t>
  </si>
  <si>
    <t xml:space="preserve">5) กิจกรรมงานอุทยานแห่งชาติ (ล้านไร่) </t>
  </si>
  <si>
    <t xml:space="preserve">1) กิจกรรมงานคุ้มครองพื้นที่ป่าอนุรักษ์ (ล้านไร่) </t>
  </si>
  <si>
    <t xml:space="preserve">5) กิจกรรมงานอุทยานแห่งชาติ (ล้านไร่)  </t>
  </si>
  <si>
    <t>2) กิจกรรมงานบริหารส่วนภูมิภาค (สำนัก)</t>
  </si>
  <si>
    <t>คนxวันxชม.xชม.ละ</t>
  </si>
  <si>
    <t>ครั้ง: ปี</t>
  </si>
  <si>
    <t xml:space="preserve">ถ้าไม่มี ก็ไม่ต้องใส่ รายละเอียดมา  ใช้   -    </t>
  </si>
  <si>
    <t xml:space="preserve"> 1.งบบุคลากร </t>
  </si>
  <si>
    <t xml:space="preserve"> - OUC 3 ปี 2553 - 2554 ให้นำค่าใช้จ่ายจริงมาลง</t>
  </si>
  <si>
    <t xml:space="preserve"> - งบดำเนินงาน  :  ค่าจ้าง TOR ที่ปฏิบัติงานในหน่วยงานภาคสนาม ให้ถือเป็นค่าใช้จ่ายสำหรับการปฏิบัติงาน</t>
  </si>
  <si>
    <t xml:space="preserve"> - OUC 3 ปี 2556-2559 ให้นำกิจกรรม/โครงการมาแทรกเสริมในกิจกรรมหลักปี 2555 (ไม่ตั้งกิจกรรมใหม่) เช่น เพิ่มการลาดตระเวน  </t>
  </si>
  <si>
    <t xml:space="preserve">   หรือ เพิ่มโครงการใหม่ๆ ในกิจกรรมหลัก แต่ละปีงบประมาณ โดยแนบรายละเอียดกิจกรรม/โครงการ/งบประมาณ ด้วย</t>
  </si>
  <si>
    <t xml:space="preserve">1) ค่าจ้างเหมาบริการ </t>
  </si>
  <si>
    <t>2) ค่าจ้างเหมาพนักงาน</t>
  </si>
  <si>
    <t>?</t>
  </si>
  <si>
    <t xml:space="preserve"> - ช่องอายุการใช้งาน  (ปี)  คือ  ประมาณระยะเวลาที่คาดว่าจะสามารถใช้ครุภัณฑ์ที่ดินและสิ่งก่อสร้างในการดำเนินการได้ เพื่อประโยชน์ในการกำหนด</t>
  </si>
  <si>
    <t xml:space="preserve">    แผนการจัดซื้อครุภัณฑ์ ที่ดินและสิ่งก่อสร้าง เมื่อหมดอายุการใช้งาน</t>
  </si>
  <si>
    <t>xx</t>
  </si>
  <si>
    <t xml:space="preserve">ถ้าไม่มีกิจกรรมที่รับผิดชอบ ให้ตัดกิจกรรมนั้นออก </t>
  </si>
  <si>
    <t xml:space="preserve"> -  หากไม่มีกิจกรรมที่รับผิดชอบ ให้ตัดกิจกรรมนั้นออก </t>
  </si>
  <si>
    <t>ใส่ปริมาณงานตามแผน</t>
  </si>
  <si>
    <t xml:space="preserve">จากรายการนี้ในปี 2556 ต้องสัมพันธ์กันกับงบบุคลากร (เงินเดือน </t>
  </si>
  <si>
    <t xml:space="preserve"> ค่าจ้างประจำ และเค่าตอบแทนพนักงานราชการ) ในแบบ OUC 3 ด้วย</t>
  </si>
  <si>
    <t xml:space="preserve"> - หากไม่มีรายการครุภัณฑ์ที่ดินและสิ่งก่อสร้าง รายการใด ให้ ตัดรายการนั้นออก แต่ไม่ให้เปลี่ยนหมายเลขรายการ</t>
  </si>
  <si>
    <t>ปริมาณงาน / จำนวนพื้นที่ป่าอนุรักษ์ที่หน่วยงานรับผิดชอบ</t>
  </si>
  <si>
    <t>ปริมาณงานที่หน่วยงานรับผิดชอบ</t>
  </si>
  <si>
    <t>งานบริหารส่วนภูมิภาค งานสารสนเทศป่าไม้  งานโครงการพัฒนาระบบคอมพิวเตอร์</t>
  </si>
  <si>
    <t>ลูกจ้างประจำ ไม่มีการจ้างเพิ่ม  เกษียณ ก็ยุบตำแหน่งไป</t>
  </si>
  <si>
    <t>อัตราที่ว่าง อยู่</t>
  </si>
  <si>
    <t xml:space="preserve"> - งบดำเนินงาน  :  ค่าจ้าง TOR ที่จ้างจากงบประมาณกิจกรรมงานบริหารทั่วไป งานบริหารส่วนภูมิภาค งานสารสนเทศป่าไม้ </t>
  </si>
  <si>
    <t xml:space="preserve">      </t>
  </si>
  <si>
    <t xml:space="preserve">      งานโครงการพัฒนาระบบคอมพิวเตอร์ ให้ถือเป็นค่าใช้จ่ายสำหรับการบริหารงานทั่วไป</t>
  </si>
  <si>
    <t xml:space="preserve">แก้ไขเป็น (TOR ที่จ้างจากงบประมาณกิจกรรมงานบริหารทั่วไป </t>
  </si>
  <si>
    <t xml:space="preserve"> (TOR ที่ปฏิบัติงานในหน่วยงานภาคสนาม)</t>
  </si>
  <si>
    <r>
      <rPr>
        <b/>
        <sz val="16"/>
        <color indexed="8"/>
        <rFont val="TH SarabunPSK"/>
        <family val="2"/>
      </rPr>
      <t>หน่วยปฏิบัติ (Operating Unit)</t>
    </r>
    <r>
      <rPr>
        <sz val="16"/>
        <color indexed="8"/>
        <rFont val="TH SarabunPSK"/>
        <family val="2"/>
      </rPr>
      <t xml:space="preserve"> : หน่วยงาน สถานีควบคุมไฟป่า ก. / ส่วนควบคุมและปฏิบัติการไฟป่า สำนักบริหารพื้นที่อนุรักษ์ที่ 6</t>
    </r>
  </si>
  <si>
    <t xml:space="preserve"> - เงินนอกงบประมาณ = เงินรายได้ (อุทยานแห่งชาติ  ส่วนอนุรักษ์สัตว์ป่า)</t>
  </si>
  <si>
    <r>
      <rPr>
        <b/>
        <sz val="16"/>
        <color indexed="8"/>
        <rFont val="TH SarabunPSK"/>
        <family val="2"/>
      </rPr>
      <t>หน่วยปฏิบัติ (Operating Unit)</t>
    </r>
    <r>
      <rPr>
        <sz val="16"/>
        <color indexed="8"/>
        <rFont val="TH SarabunPSK"/>
        <family val="2"/>
      </rPr>
      <t xml:space="preserve"> : หน่วยงาน  </t>
    </r>
    <r>
      <rPr>
        <sz val="16"/>
        <rFont val="TH SarabunPSK"/>
        <family val="2"/>
      </rPr>
      <t>สำนักบริหารพื้นที่อนุรักษ์ที่ ก.</t>
    </r>
  </si>
  <si>
    <t xml:space="preserve">เพื่อให้การกรอกข้อมูลในแบบ OUC 4 ของหน่วยงานในสังกัดกรมอุทยานแห่งชาติ สัตว์ป่า และพันธุ์พืช </t>
  </si>
  <si>
    <t xml:space="preserve">1. สำนัก/กอง/กลุ่ม (กพร., กตส)/ศูนย์  จัดทำ OUC4 เป็นภาพรวมของหน่วยงาน จำนวน 1 ชุด </t>
  </si>
  <si>
    <t>2. กรอบอัตรากำลัง ให้ดำเนินการจัดทำในภาพรวมของสำนัก/กอง/กลุ่ม (กพร., กตส)/ศูนย์</t>
  </si>
  <si>
    <t>3. ให้แต่ละส่วนซึ่งเป็น OU ย่อย ไปดำเนินการจัดทำรายการตามแบบ OUC4 ข้อ 2 (แผนการดำเนินงาน)</t>
  </si>
  <si>
    <t>ข้อ 3 (แผนการจัดหาครุภัณฑ์ ที่ดินและสิ่งก่อสร้าง) ข้อ 4 รายการค่าใช้จ่ายในงบ เงินอุดหนุน และข้อ 5</t>
  </si>
  <si>
    <t xml:space="preserve"> รายการค่าใช้จ่ายในงบรายจ่ายอื่น</t>
  </si>
  <si>
    <t>ช่องรายการ</t>
  </si>
  <si>
    <t>3) พนักงานราชการ ให้กรอกชื่อกลุ่มงาน</t>
  </si>
  <si>
    <t>1.2 แผนการดำเนินงาน</t>
  </si>
  <si>
    <t xml:space="preserve">         ให้กรอกข้อมูลกิจกรรมงาน/โครงการ ตามแผนปฏิบัติงานและแผนการใช้จ่ายเงินประจำปีงบประมาณ</t>
  </si>
  <si>
    <t xml:space="preserve">    ที่สำนัก/กอง/กลุ่ม (กพร., กตส)/ศูนย์  ได้รับการจัดสรรจากกรม </t>
  </si>
  <si>
    <t xml:space="preserve">2) หัวข้อ 2.2 สำหรับบริหารงานทั่วไป </t>
  </si>
  <si>
    <t>2.1) พัฒนาบุคลกร ให้กรอกกิจกรรมงานพัฒนาบุคลากร</t>
  </si>
  <si>
    <t>1.3 แผนการจัดหาครุภัณฑ์ ที่ดิน และสิ่งก่อสร้าง</t>
  </si>
  <si>
    <t xml:space="preserve">     ให้กรอกข้อมูลรายการครุภัณฑ์ ที่ดินและสิ่งก่อสร้างที่ได้ดำเนินการจัดซื้อ/จ้าง ตั้งแต่ปีงบประมาณ พ.ศ.2546 -</t>
  </si>
  <si>
    <t>2554 และรายการครุภัณฑ์ ที่ดินและสิ่งก่อสร้างที่ต้องการจัดหาปีงบประมาณ พ.ศ.2555 - 2559 เป็นต้นไป</t>
  </si>
  <si>
    <t>กรอบอัตรากำลัง  (ไม่รวมคนช่วยปฏิบัติราชการ)</t>
  </si>
  <si>
    <t xml:space="preserve">1) ข้าราชการ หมายถึง จำนวนข้าราชการตามกรอบอัตรากำลัง (กรอบ ก.พ.) ตามคำสั่งกรมอุทยานแห่งชาติ </t>
  </si>
  <si>
    <t>สัตว์ป่า และพันธุ์พืช ที่ 3/2552 ลงวันที่ 5 มกราคม พ.ศ. 2552  เรื่อง แต่งตั้งข้าราชการให้ดำรงตำแหน่ง</t>
  </si>
  <si>
    <t>2) ลูกจ้างประจำ หมายถึง จำนวนลูกจ้างประจำตามกรอบที่สำนัก/กอง/กลุ่ม (กพร., กตส)/ศูนย์</t>
  </si>
  <si>
    <t>3) พนักงานราชการ หมายถึง จำนวนพนักงานราชการที่สำนักลงนามในสัญญาจ้างรวมกับจำนวนความต้องการ</t>
  </si>
  <si>
    <t>2.2 แผนการจัดหาครุภัณฑ์ ที่ดิน และสิ่งก่อสร้าง</t>
  </si>
  <si>
    <t>ค่าครุภัณฑ์/ค่าที่ดินและสิ่งก่อสร้าง ให้กรอกจำนวนครุภัณฑ์/ที่ดินและสิ่งก่อสร้างแต่ละรายการที่ได้ดำเนินการ</t>
  </si>
  <si>
    <t>จัดหาตั้งแต่ปีงบประมาณ พ.ศ.2546 - 2554 รวมกับจำนวนความต้องการครุภัณฑ์/ที่ดินและสิ่งก่อสร้างแต่ละรายการ</t>
  </si>
  <si>
    <t>และพนักงานราชการ ที่ได้ดำเนินการบรรจุแต่งตั้งและทำสัญญาจ้างไปแล้ว</t>
  </si>
  <si>
    <t>ปีงบประมาณ พ.ศ. 2546 - 2554</t>
  </si>
  <si>
    <t>ระยะเวลาเป็นปี ที่คาดว่าจะสามารถใช้ครุภัณฑ์ ที่ดินและสิ่งก่อสร้างในการดำเนินงานได้ และใช้เพื่อกำหนด</t>
  </si>
  <si>
    <t>แผนการจัดหาครุภัณฑ์ ที่ดินและสิ่งก่อสร้างทดแทนของเดิม เมื่อหมดอายุการใช้งาน โดยให้ยึดถือทะเบียนคุมทรัพย์สิน</t>
  </si>
  <si>
    <t>www.bb.go.th</t>
  </si>
  <si>
    <t>(ปร.4 - ปร.5)</t>
  </si>
  <si>
    <r>
      <t>1)</t>
    </r>
    <r>
      <rPr>
        <sz val="15.5"/>
        <color indexed="8"/>
        <rFont val="TH SarabunPSK"/>
        <family val="2"/>
      </rPr>
      <t xml:space="preserve"> ในปีงบประมาณ พ.ศ.2553-2554 มีการบรรจุแต่งตั้งข้าราชการ ลูกจ้างประจำและพนักงานราชการ ตำแหน่งใด</t>
    </r>
  </si>
  <si>
    <t xml:space="preserve">ให้กรอกข้อมูลจำนวนข้าราชการ  ลูกจ้างประจำ และพนักงานราชการในแต่ละตำแหน่งที่มีการบรรจุแต่งตั้งในปีนั้นๆ </t>
  </si>
  <si>
    <t xml:space="preserve">2) ในปีงบประมาณ พ.ศ.2555-2559 มีแผนจะบรรจุแต่งตั้งข้าราชการ ลูกจ้างประจำ และพนักงานราชการ  </t>
  </si>
  <si>
    <t>ในแต่ละตำแหน่งจำนวนเท่าใดในแต่ละปี</t>
  </si>
  <si>
    <t>ตามที่ได้รับการจัดสรร</t>
  </si>
  <si>
    <r>
      <t xml:space="preserve">2) </t>
    </r>
    <r>
      <rPr>
        <sz val="15.5"/>
        <color indexed="8"/>
        <rFont val="TH SarabunPSK"/>
        <family val="2"/>
      </rPr>
      <t xml:space="preserve">ในปีงบประมาณ พ.ศ.2555-2559 ให้กรอกข้อมูลปริมาณงานที่มีแผนจะดำเนินการในแต่ละกิจกรรมงาน/โครงการ </t>
    </r>
  </si>
  <si>
    <t>1) ในปีงบประมาณ พ.ศ.2553 - 2554 ให้กรอกข้อมูลจำนวนครุภัณฑ์ ที่ดินและสิ่งก่อสร้างที่ได้ดำเนินการแล้ว</t>
  </si>
  <si>
    <t>ในแต่ละปี</t>
  </si>
  <si>
    <t xml:space="preserve">2) ในปีงบประมาณ พ.ศ.2555 - 2559 ให้กรอกข้อมูลจำนวนครุภัณฑ์ ที่ดินและสิ่งก่อสร้างที่สำนัก/กอง/กลุ่ม </t>
  </si>
  <si>
    <t xml:space="preserve">(กพร.,กตส.)/ศูนย์ ที่มีแผนความต้องการ 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</si>
  <si>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กิจกรรมอนุรักษ์ ฟื้นฟู และพัฒนาป่าไม้</t>
    </r>
  </si>
  <si>
    <t xml:space="preserve">1) กิจกรรมงานคุ้มครองพื้นที่ป่าอนุรักษ์ </t>
  </si>
  <si>
    <t xml:space="preserve">2) กิจกรรมสงวนและคุ้มครองสัตว์ป่า </t>
  </si>
  <si>
    <t>3) กิจกรรมงานคุ้มครองพันธุ์สัตว์ป่าตามอนุสัญญา</t>
  </si>
  <si>
    <t>4) กิจกรรมโครงการอนุรักษ์ทรัพยากรป่าไม้และสัตว์ป่ารอยต่อ 5 จังหวัด</t>
  </si>
  <si>
    <t xml:space="preserve">    (ภาคตะวันออก)</t>
  </si>
  <si>
    <t xml:space="preserve">5) กิจกรรมงานอุทยานแห่งชาติ </t>
  </si>
  <si>
    <t xml:space="preserve">6) กิจกรรมงานสงวนและคุ้มครองพันธุ์พืช </t>
  </si>
  <si>
    <t xml:space="preserve">7) กิจกรรมงานควบคุมไฟป่า </t>
  </si>
  <si>
    <t xml:space="preserve">8) กิจกรรมงานจัดการลุ่มน้ำ </t>
  </si>
  <si>
    <t>9) ....................................................................................</t>
  </si>
  <si>
    <t>10) .................................................................................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</si>
  <si>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โครงการสำรวจจัดทำแผนที่การครอบครองที่ดินในพื้นที่ป่าอนุรักษ์โดยใช้เทคโนโลยีสำรวจ</t>
    </r>
  </si>
  <si>
    <t xml:space="preserve">     ระยะไกล</t>
  </si>
  <si>
    <t>โดยใช้เทคโนโลยีสำรวจระยะไกล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</si>
  <si>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โครงการฟื้นฟูพื้นที่ป่าเพื่ออนุรักษ์ดินและน้ำ</t>
    </r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</si>
  <si>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จัดทำฐานข้อมูล</t>
    </r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</si>
  <si>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พัฒนาภูมิสารสนเทศแห่งชาติ</t>
    </r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</si>
  <si>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วิจัยด้านป่าไม้และสัตว์ป่า</t>
    </r>
  </si>
  <si>
    <t>1) วิจัยด้านป่าไม้</t>
  </si>
  <si>
    <t>2) งานพฤกษศาสตร์ป่าไม้</t>
  </si>
  <si>
    <t>3) ยุทธศาสตร์งานด้านวิจัย</t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</si>
  <si>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โครงการแผนการป้องกันและควบคุมโรคในสัตว์ปีกธรรมชาติ</t>
    </r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</si>
  <si>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โครงการเร่งรัดการจัดทำแนวเขตในพื้นที่ป่าอนุรักษ์</t>
    </r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</si>
  <si>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โครงการเพิ่มประสิทธิภาพการป้องกันรักษาป่าตามแนวพระราชดำริ</t>
    </r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</si>
  <si>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โครงการศูนย์ข้อมูลติดตามการเปลี่ยนแปลงพื้นที่ป่าและเตือนภัยพิบัติในพื้นที่ป่าอนุรักษ์</t>
    </r>
  </si>
  <si>
    <r>
      <rPr>
        <b/>
        <sz val="16"/>
        <color indexed="8"/>
        <rFont val="TH SarabunPSK"/>
        <family val="2"/>
      </rPr>
      <t>กิจกรรมหลัก :</t>
    </r>
    <r>
      <rPr>
        <sz val="16"/>
        <color indexed="8"/>
        <rFont val="TH SarabunPSK"/>
        <family val="2"/>
      </rPr>
      <t xml:space="preserve"> แหล่งท่องเที่ยวในพื้นที่ป่าอนุรักษ์</t>
    </r>
  </si>
  <si>
    <t>ท่องเที่ยงเชิงอนุรักษ์</t>
  </si>
  <si>
    <t>รายจ่ายจริง/งบประมาณ/ประมาณการต้นทุน/ค่าใช้จ่าย ปีงบประมาณ พ.ศ. 2553</t>
  </si>
  <si>
    <t xml:space="preserve"> - งบกลาง  ไม่ต้องเอามาคิด</t>
  </si>
  <si>
    <t xml:space="preserve"> - OUC 3 ปี 2555 ให้นำคำของบประมาณ แสดงเฉพาะงบดำเนินงาน (ไม่รวมงบลงทุน) ใช้เป็นปีฐาน ในการประมาณการ ปี 56-59</t>
  </si>
  <si>
    <r>
      <rPr>
        <b/>
        <sz val="16"/>
        <color indexed="8"/>
        <rFont val="TH SarabunPSK"/>
        <family val="2"/>
      </rPr>
      <t>หน่วยปฏิบัติ (Operating Unit)</t>
    </r>
    <r>
      <rPr>
        <sz val="16"/>
        <color indexed="8"/>
        <rFont val="TH SarabunPSK"/>
        <family val="2"/>
      </rPr>
      <t xml:space="preserve"> :  ส่วนอุทยานแห่งชาติ  สำนักบริหารพื้นที่อนุรักษ์ที่ 6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</si>
</sst>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_);_(* \(#,##0.000\);_(* &quot;-&quot;??_);_(@_)"/>
    <numFmt numFmtId="198" formatCode="0.0"/>
  </numFmts>
  <fonts count="44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u val="single"/>
      <sz val="16"/>
      <color indexed="8"/>
      <name val="TH SarabunPSK"/>
      <family val="2"/>
    </font>
    <font>
      <i/>
      <sz val="16"/>
      <color indexed="8"/>
      <name val="TH SarabunPSK"/>
      <family val="2"/>
    </font>
    <font>
      <b/>
      <sz val="16"/>
      <color indexed="8"/>
      <name val="Tahoma"/>
      <family val="2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sz val="20"/>
      <color indexed="8"/>
      <name val="TH SarabunPSK"/>
      <family val="2"/>
    </font>
    <font>
      <sz val="13"/>
      <color indexed="10"/>
      <name val="TH SarabunPSK"/>
      <family val="2"/>
    </font>
    <font>
      <sz val="16"/>
      <color indexed="13"/>
      <name val="TH SarabunPSK"/>
      <family val="2"/>
    </font>
    <font>
      <sz val="15"/>
      <color indexed="8"/>
      <name val="TH SarabunPSK"/>
      <family val="2"/>
    </font>
    <font>
      <sz val="12"/>
      <color indexed="10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10"/>
      <name val="TH SarabunPSK"/>
      <family val="2"/>
    </font>
    <font>
      <sz val="28"/>
      <color indexed="10"/>
      <name val="Calibri"/>
      <family val="0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5.5"/>
      <color indexed="8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hair"/>
      <bottom>
        <color indexed="63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indent="4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indent="6"/>
    </xf>
    <xf numFmtId="0" fontId="2" fillId="0" borderId="12" xfId="0" applyFont="1" applyBorder="1" applyAlignment="1">
      <alignment horizontal="left" indent="6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shrinkToFit="1"/>
    </xf>
    <xf numFmtId="0" fontId="2" fillId="0" borderId="1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2" fillId="0" borderId="10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1" xfId="0" applyFont="1" applyBorder="1" applyAlignment="1">
      <alignment horizontal="left" indent="4" shrinkToFi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indent="2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indent="3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195" fontId="4" fillId="0" borderId="0" xfId="37" applyNumberFormat="1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95" fontId="2" fillId="0" borderId="0" xfId="37" applyNumberFormat="1" applyFont="1" applyAlignment="1">
      <alignment horizontal="centerContinuous" vertical="center"/>
    </xf>
    <xf numFmtId="195" fontId="2" fillId="0" borderId="0" xfId="37" applyNumberFormat="1" applyFont="1" applyAlignment="1">
      <alignment/>
    </xf>
    <xf numFmtId="0" fontId="2" fillId="0" borderId="0" xfId="0" applyFont="1" applyAlignment="1">
      <alignment/>
    </xf>
    <xf numFmtId="195" fontId="2" fillId="0" borderId="0" xfId="37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195" fontId="2" fillId="0" borderId="12" xfId="37" applyNumberFormat="1" applyFont="1" applyFill="1" applyBorder="1" applyAlignment="1">
      <alignment horizontal="center"/>
    </xf>
    <xf numFmtId="195" fontId="2" fillId="0" borderId="0" xfId="0" applyNumberFormat="1" applyFont="1" applyAlignment="1">
      <alignment/>
    </xf>
    <xf numFmtId="195" fontId="2" fillId="0" borderId="13" xfId="37" applyNumberFormat="1" applyFont="1" applyBorder="1" applyAlignment="1">
      <alignment horizontal="right"/>
    </xf>
    <xf numFmtId="195" fontId="2" fillId="0" borderId="13" xfId="37" applyNumberFormat="1" applyFont="1" applyBorder="1" applyAlignment="1">
      <alignment horizontal="center"/>
    </xf>
    <xf numFmtId="195" fontId="2" fillId="0" borderId="13" xfId="37" applyNumberFormat="1" applyFont="1" applyBorder="1" applyAlignment="1">
      <alignment/>
    </xf>
    <xf numFmtId="195" fontId="2" fillId="0" borderId="13" xfId="37" applyNumberFormat="1" applyFont="1" applyFill="1" applyBorder="1" applyAlignment="1">
      <alignment/>
    </xf>
    <xf numFmtId="195" fontId="2" fillId="0" borderId="12" xfId="37" applyNumberFormat="1" applyFont="1" applyBorder="1" applyAlignment="1">
      <alignment horizontal="right"/>
    </xf>
    <xf numFmtId="195" fontId="2" fillId="0" borderId="12" xfId="37" applyNumberFormat="1" applyFont="1" applyBorder="1" applyAlignment="1">
      <alignment/>
    </xf>
    <xf numFmtId="195" fontId="2" fillId="0" borderId="12" xfId="37" applyNumberFormat="1" applyFont="1" applyFill="1" applyBorder="1" applyAlignment="1">
      <alignment/>
    </xf>
    <xf numFmtId="195" fontId="2" fillId="0" borderId="13" xfId="37" applyNumberFormat="1" applyFont="1" applyBorder="1" applyAlignment="1">
      <alignment horizontal="left" vertical="center" indent="2"/>
    </xf>
    <xf numFmtId="0" fontId="4" fillId="0" borderId="11" xfId="0" applyFont="1" applyBorder="1" applyAlignment="1" quotePrefix="1">
      <alignment horizontal="left" indent="2"/>
    </xf>
    <xf numFmtId="195" fontId="2" fillId="0" borderId="11" xfId="37" applyNumberFormat="1" applyFont="1" applyBorder="1" applyAlignment="1">
      <alignment/>
    </xf>
    <xf numFmtId="195" fontId="2" fillId="0" borderId="11" xfId="37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95" fontId="2" fillId="0" borderId="10" xfId="37" applyNumberFormat="1" applyFont="1" applyBorder="1" applyAlignment="1">
      <alignment/>
    </xf>
    <xf numFmtId="195" fontId="2" fillId="0" borderId="10" xfId="37" applyNumberFormat="1" applyFont="1" applyFill="1" applyBorder="1" applyAlignment="1">
      <alignment/>
    </xf>
    <xf numFmtId="195" fontId="2" fillId="0" borderId="14" xfId="37" applyNumberFormat="1" applyFont="1" applyBorder="1" applyAlignment="1">
      <alignment/>
    </xf>
    <xf numFmtId="195" fontId="2" fillId="0" borderId="14" xfId="37" applyNumberFormat="1" applyFont="1" applyFill="1" applyBorder="1" applyAlignment="1">
      <alignment/>
    </xf>
    <xf numFmtId="195" fontId="2" fillId="0" borderId="15" xfId="37" applyNumberFormat="1" applyFont="1" applyBorder="1" applyAlignment="1">
      <alignment/>
    </xf>
    <xf numFmtId="195" fontId="2" fillId="0" borderId="15" xfId="37" applyNumberFormat="1" applyFont="1" applyFill="1" applyBorder="1" applyAlignment="1">
      <alignment/>
    </xf>
    <xf numFmtId="195" fontId="2" fillId="0" borderId="16" xfId="37" applyNumberFormat="1" applyFont="1" applyBorder="1" applyAlignment="1">
      <alignment/>
    </xf>
    <xf numFmtId="195" fontId="2" fillId="0" borderId="16" xfId="37" applyNumberFormat="1" applyFont="1" applyFill="1" applyBorder="1" applyAlignment="1">
      <alignment/>
    </xf>
    <xf numFmtId="195" fontId="2" fillId="0" borderId="17" xfId="37" applyNumberFormat="1" applyFont="1" applyBorder="1" applyAlignment="1">
      <alignment/>
    </xf>
    <xf numFmtId="195" fontId="2" fillId="0" borderId="17" xfId="37" applyNumberFormat="1" applyFont="1" applyFill="1" applyBorder="1" applyAlignment="1">
      <alignment/>
    </xf>
    <xf numFmtId="195" fontId="2" fillId="0" borderId="18" xfId="37" applyNumberFormat="1" applyFont="1" applyBorder="1" applyAlignment="1">
      <alignment/>
    </xf>
    <xf numFmtId="0" fontId="2" fillId="0" borderId="13" xfId="0" applyFont="1" applyBorder="1" applyAlignment="1">
      <alignment horizontal="left" indent="3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 indent="4" shrinkToFit="1"/>
    </xf>
    <xf numFmtId="0" fontId="2" fillId="0" borderId="13" xfId="0" applyFont="1" applyBorder="1" applyAlignment="1">
      <alignment horizontal="left" indent="4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indent="3"/>
    </xf>
    <xf numFmtId="195" fontId="2" fillId="0" borderId="13" xfId="37" applyNumberFormat="1" applyFont="1" applyBorder="1" applyAlignment="1">
      <alignment/>
    </xf>
    <xf numFmtId="194" fontId="2" fillId="0" borderId="13" xfId="37" applyNumberFormat="1" applyFont="1" applyBorder="1" applyAlignment="1">
      <alignment horizontal="left" indent="3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95" fontId="4" fillId="0" borderId="13" xfId="37" applyNumberFormat="1" applyFont="1" applyFill="1" applyBorder="1" applyAlignment="1">
      <alignment/>
    </xf>
    <xf numFmtId="194" fontId="2" fillId="0" borderId="13" xfId="0" applyNumberFormat="1" applyFont="1" applyFill="1" applyBorder="1" applyAlignment="1">
      <alignment/>
    </xf>
    <xf numFmtId="196" fontId="2" fillId="0" borderId="16" xfId="37" applyNumberFormat="1" applyFont="1" applyBorder="1" applyAlignment="1">
      <alignment/>
    </xf>
    <xf numFmtId="196" fontId="2" fillId="0" borderId="18" xfId="37" applyNumberFormat="1" applyFont="1" applyBorder="1" applyAlignment="1">
      <alignment/>
    </xf>
    <xf numFmtId="195" fontId="2" fillId="0" borderId="19" xfId="37" applyNumberFormat="1" applyFont="1" applyBorder="1" applyAlignment="1">
      <alignment/>
    </xf>
    <xf numFmtId="194" fontId="2" fillId="0" borderId="13" xfId="37" applyFont="1" applyFill="1" applyBorder="1" applyAlignment="1">
      <alignment/>
    </xf>
    <xf numFmtId="195" fontId="4" fillId="0" borderId="0" xfId="37" applyNumberFormat="1" applyFont="1" applyAlignment="1">
      <alignment/>
    </xf>
    <xf numFmtId="194" fontId="2" fillId="0" borderId="0" xfId="0" applyNumberFormat="1" applyFont="1" applyAlignment="1">
      <alignment/>
    </xf>
    <xf numFmtId="195" fontId="2" fillId="10" borderId="13" xfId="37" applyNumberFormat="1" applyFont="1" applyFill="1" applyBorder="1" applyAlignment="1">
      <alignment/>
    </xf>
    <xf numFmtId="194" fontId="2" fillId="10" borderId="13" xfId="37" applyFont="1" applyFill="1" applyBorder="1" applyAlignment="1">
      <alignment/>
    </xf>
    <xf numFmtId="0" fontId="4" fillId="0" borderId="10" xfId="0" applyFont="1" applyBorder="1" applyAlignment="1">
      <alignment horizontal="left" indent="3"/>
    </xf>
    <xf numFmtId="0" fontId="4" fillId="0" borderId="12" xfId="0" applyFont="1" applyBorder="1" applyAlignment="1">
      <alignment horizontal="left" indent="3"/>
    </xf>
    <xf numFmtId="0" fontId="4" fillId="0" borderId="10" xfId="0" applyFont="1" applyBorder="1" applyAlignment="1">
      <alignment horizontal="left" indent="2"/>
    </xf>
    <xf numFmtId="194" fontId="2" fillId="0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95" fontId="27" fillId="0" borderId="0" xfId="37" applyNumberFormat="1" applyFont="1" applyAlignment="1">
      <alignment/>
    </xf>
    <xf numFmtId="0" fontId="2" fillId="0" borderId="0" xfId="0" applyFont="1" applyAlignment="1">
      <alignment horizontal="left"/>
    </xf>
    <xf numFmtId="195" fontId="2" fillId="0" borderId="0" xfId="37" applyNumberFormat="1" applyFont="1" applyAlignment="1">
      <alignment horizontal="left"/>
    </xf>
    <xf numFmtId="195" fontId="2" fillId="0" borderId="18" xfId="37" applyNumberFormat="1" applyFont="1" applyFill="1" applyBorder="1" applyAlignment="1">
      <alignment/>
    </xf>
    <xf numFmtId="195" fontId="2" fillId="18" borderId="21" xfId="37" applyNumberFormat="1" applyFont="1" applyFill="1" applyBorder="1" applyAlignment="1">
      <alignment/>
    </xf>
    <xf numFmtId="195" fontId="4" fillId="18" borderId="22" xfId="37" applyNumberFormat="1" applyFont="1" applyFill="1" applyBorder="1" applyAlignment="1">
      <alignment horizontal="center"/>
    </xf>
    <xf numFmtId="0" fontId="2" fillId="18" borderId="21" xfId="0" applyFont="1" applyFill="1" applyBorder="1" applyAlignment="1">
      <alignment/>
    </xf>
    <xf numFmtId="195" fontId="4" fillId="18" borderId="12" xfId="37" applyNumberFormat="1" applyFont="1" applyFill="1" applyBorder="1" applyAlignment="1">
      <alignment/>
    </xf>
    <xf numFmtId="195" fontId="2" fillId="18" borderId="11" xfId="37" applyNumberFormat="1" applyFont="1" applyFill="1" applyBorder="1" applyAlignment="1">
      <alignment/>
    </xf>
    <xf numFmtId="195" fontId="2" fillId="18" borderId="13" xfId="37" applyNumberFormat="1" applyFont="1" applyFill="1" applyBorder="1" applyAlignment="1">
      <alignment/>
    </xf>
    <xf numFmtId="0" fontId="2" fillId="18" borderId="13" xfId="0" applyFont="1" applyFill="1" applyBorder="1" applyAlignment="1">
      <alignment/>
    </xf>
    <xf numFmtId="0" fontId="4" fillId="18" borderId="13" xfId="0" applyFont="1" applyFill="1" applyBorder="1" applyAlignment="1">
      <alignment/>
    </xf>
    <xf numFmtId="195" fontId="2" fillId="18" borderId="23" xfId="37" applyNumberFormat="1" applyFont="1" applyFill="1" applyBorder="1" applyAlignment="1">
      <alignment/>
    </xf>
    <xf numFmtId="195" fontId="2" fillId="18" borderId="12" xfId="37" applyNumberFormat="1" applyFont="1" applyFill="1" applyBorder="1" applyAlignment="1">
      <alignment/>
    </xf>
    <xf numFmtId="195" fontId="2" fillId="18" borderId="20" xfId="37" applyNumberFormat="1" applyFont="1" applyFill="1" applyBorder="1" applyAlignment="1">
      <alignment/>
    </xf>
    <xf numFmtId="0" fontId="4" fillId="18" borderId="21" xfId="0" applyFont="1" applyFill="1" applyBorder="1" applyAlignment="1">
      <alignment/>
    </xf>
    <xf numFmtId="0" fontId="2" fillId="18" borderId="22" xfId="0" applyFont="1" applyFill="1" applyBorder="1" applyAlignment="1">
      <alignment/>
    </xf>
    <xf numFmtId="0" fontId="2" fillId="18" borderId="24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195" fontId="4" fillId="24" borderId="25" xfId="37" applyNumberFormat="1" applyFont="1" applyFill="1" applyBorder="1" applyAlignment="1">
      <alignment/>
    </xf>
    <xf numFmtId="195" fontId="4" fillId="24" borderId="26" xfId="37" applyNumberFormat="1" applyFont="1" applyFill="1" applyBorder="1" applyAlignment="1">
      <alignment/>
    </xf>
    <xf numFmtId="0" fontId="4" fillId="24" borderId="26" xfId="0" applyFont="1" applyFill="1" applyBorder="1" applyAlignment="1">
      <alignment/>
    </xf>
    <xf numFmtId="195" fontId="4" fillId="24" borderId="27" xfId="37" applyNumberFormat="1" applyFont="1" applyFill="1" applyBorder="1" applyAlignment="1">
      <alignment/>
    </xf>
    <xf numFmtId="195" fontId="2" fillId="24" borderId="28" xfId="37" applyNumberFormat="1" applyFont="1" applyFill="1" applyBorder="1" applyAlignment="1">
      <alignment/>
    </xf>
    <xf numFmtId="195" fontId="2" fillId="24" borderId="0" xfId="37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195" fontId="2" fillId="24" borderId="29" xfId="37" applyNumberFormat="1" applyFont="1" applyFill="1" applyBorder="1" applyAlignment="1">
      <alignment/>
    </xf>
    <xf numFmtId="195" fontId="2" fillId="24" borderId="28" xfId="37" applyNumberFormat="1" applyFont="1" applyFill="1" applyBorder="1" applyAlignment="1">
      <alignment horizontal="left" indent="3"/>
    </xf>
    <xf numFmtId="195" fontId="2" fillId="24" borderId="0" xfId="37" applyNumberFormat="1" applyFont="1" applyFill="1" applyBorder="1" applyAlignment="1">
      <alignment horizontal="left" indent="3"/>
    </xf>
    <xf numFmtId="0" fontId="2" fillId="24" borderId="0" xfId="0" applyFont="1" applyFill="1" applyBorder="1" applyAlignment="1">
      <alignment horizontal="left" indent="3"/>
    </xf>
    <xf numFmtId="195" fontId="2" fillId="24" borderId="29" xfId="37" applyNumberFormat="1" applyFont="1" applyFill="1" applyBorder="1" applyAlignment="1">
      <alignment horizontal="left" indent="3"/>
    </xf>
    <xf numFmtId="195" fontId="4" fillId="24" borderId="30" xfId="37" applyNumberFormat="1" applyFont="1" applyFill="1" applyBorder="1" applyAlignment="1">
      <alignment/>
    </xf>
    <xf numFmtId="195" fontId="4" fillId="24" borderId="31" xfId="37" applyNumberFormat="1" applyFont="1" applyFill="1" applyBorder="1" applyAlignment="1">
      <alignment/>
    </xf>
    <xf numFmtId="0" fontId="4" fillId="24" borderId="31" xfId="0" applyFont="1" applyFill="1" applyBorder="1" applyAlignment="1">
      <alignment/>
    </xf>
    <xf numFmtId="195" fontId="4" fillId="24" borderId="32" xfId="37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195" fontId="4" fillId="24" borderId="29" xfId="37" applyNumberFormat="1" applyFont="1" applyFill="1" applyBorder="1" applyAlignment="1">
      <alignment/>
    </xf>
    <xf numFmtId="195" fontId="4" fillId="24" borderId="28" xfId="37" applyNumberFormat="1" applyFont="1" applyFill="1" applyBorder="1" applyAlignment="1">
      <alignment/>
    </xf>
    <xf numFmtId="195" fontId="4" fillId="24" borderId="0" xfId="37" applyNumberFormat="1" applyFont="1" applyFill="1" applyBorder="1" applyAlignment="1">
      <alignment/>
    </xf>
    <xf numFmtId="0" fontId="2" fillId="24" borderId="25" xfId="0" applyFont="1" applyFill="1" applyBorder="1" applyAlignment="1">
      <alignment/>
    </xf>
    <xf numFmtId="0" fontId="2" fillId="24" borderId="26" xfId="0" applyFont="1" applyFill="1" applyBorder="1" applyAlignment="1">
      <alignment/>
    </xf>
    <xf numFmtId="195" fontId="2" fillId="24" borderId="27" xfId="37" applyNumberFormat="1" applyFont="1" applyFill="1" applyBorder="1" applyAlignment="1">
      <alignment/>
    </xf>
    <xf numFmtId="0" fontId="4" fillId="24" borderId="28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95" fontId="4" fillId="24" borderId="29" xfId="37" applyNumberFormat="1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95" fontId="2" fillId="24" borderId="29" xfId="37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195" fontId="3" fillId="24" borderId="29" xfId="37" applyNumberFormat="1" applyFont="1" applyFill="1" applyBorder="1" applyAlignment="1">
      <alignment horizontal="center"/>
    </xf>
    <xf numFmtId="0" fontId="2" fillId="24" borderId="28" xfId="0" applyFont="1" applyFill="1" applyBorder="1" applyAlignment="1">
      <alignment/>
    </xf>
    <xf numFmtId="0" fontId="4" fillId="24" borderId="28" xfId="0" applyFont="1" applyFill="1" applyBorder="1" applyAlignment="1">
      <alignment/>
    </xf>
    <xf numFmtId="0" fontId="2" fillId="24" borderId="28" xfId="0" applyFont="1" applyFill="1" applyBorder="1" applyAlignment="1">
      <alignment horizontal="left" vertical="center" indent="2"/>
    </xf>
    <xf numFmtId="0" fontId="2" fillId="24" borderId="0" xfId="0" applyFont="1" applyFill="1" applyBorder="1" applyAlignment="1">
      <alignment horizontal="left" vertical="center" indent="2"/>
    </xf>
    <xf numFmtId="195" fontId="2" fillId="24" borderId="29" xfId="37" applyNumberFormat="1" applyFont="1" applyFill="1" applyBorder="1" applyAlignment="1">
      <alignment horizontal="left" vertical="center" indent="2"/>
    </xf>
    <xf numFmtId="0" fontId="4" fillId="24" borderId="28" xfId="0" applyFont="1" applyFill="1" applyBorder="1" applyAlignment="1">
      <alignment horizontal="left" vertical="center" indent="2"/>
    </xf>
    <xf numFmtId="0" fontId="4" fillId="24" borderId="0" xfId="0" applyFont="1" applyFill="1" applyBorder="1" applyAlignment="1">
      <alignment horizontal="left" vertical="center" indent="2"/>
    </xf>
    <xf numFmtId="195" fontId="4" fillId="24" borderId="29" xfId="37" applyNumberFormat="1" applyFont="1" applyFill="1" applyBorder="1" applyAlignment="1">
      <alignment horizontal="left" vertical="center" indent="2"/>
    </xf>
    <xf numFmtId="195" fontId="4" fillId="4" borderId="10" xfId="37" applyNumberFormat="1" applyFont="1" applyFill="1" applyBorder="1" applyAlignment="1">
      <alignment horizontal="center" vertical="center" shrinkToFit="1"/>
    </xf>
    <xf numFmtId="195" fontId="4" fillId="4" borderId="13" xfId="37" applyNumberFormat="1" applyFont="1" applyFill="1" applyBorder="1" applyAlignment="1">
      <alignment horizontal="centerContinuous" vertical="center"/>
    </xf>
    <xf numFmtId="0" fontId="4" fillId="4" borderId="13" xfId="0" applyFont="1" applyFill="1" applyBorder="1" applyAlignment="1">
      <alignment horizontal="centerContinuous" vertical="center"/>
    </xf>
    <xf numFmtId="195" fontId="4" fillId="4" borderId="12" xfId="37" applyNumberFormat="1" applyFont="1" applyFill="1" applyBorder="1" applyAlignment="1">
      <alignment horizontal="center" vertical="center" shrinkToFit="1"/>
    </xf>
    <xf numFmtId="195" fontId="4" fillId="4" borderId="12" xfId="37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96" fontId="2" fillId="18" borderId="21" xfId="0" applyNumberFormat="1" applyFont="1" applyFill="1" applyBorder="1" applyAlignment="1">
      <alignment/>
    </xf>
    <xf numFmtId="196" fontId="2" fillId="18" borderId="10" xfId="37" applyNumberFormat="1" applyFont="1" applyFill="1" applyBorder="1" applyAlignment="1">
      <alignment/>
    </xf>
    <xf numFmtId="0" fontId="2" fillId="18" borderId="13" xfId="0" applyFont="1" applyFill="1" applyBorder="1" applyAlignment="1">
      <alignment horizontal="left" indent="3"/>
    </xf>
    <xf numFmtId="195" fontId="2" fillId="24" borderId="25" xfId="37" applyNumberFormat="1" applyFont="1" applyFill="1" applyBorder="1" applyAlignment="1">
      <alignment/>
    </xf>
    <xf numFmtId="195" fontId="2" fillId="24" borderId="26" xfId="37" applyNumberFormat="1" applyFont="1" applyFill="1" applyBorder="1" applyAlignment="1">
      <alignment/>
    </xf>
    <xf numFmtId="195" fontId="2" fillId="24" borderId="28" xfId="37" applyNumberFormat="1" applyFont="1" applyFill="1" applyBorder="1" applyAlignment="1">
      <alignment horizontal="left" indent="4"/>
    </xf>
    <xf numFmtId="195" fontId="2" fillId="24" borderId="0" xfId="37" applyNumberFormat="1" applyFont="1" applyFill="1" applyBorder="1" applyAlignment="1">
      <alignment horizontal="left" indent="4"/>
    </xf>
    <xf numFmtId="0" fontId="2" fillId="24" borderId="0" xfId="0" applyFont="1" applyFill="1" applyBorder="1" applyAlignment="1">
      <alignment horizontal="left" indent="4"/>
    </xf>
    <xf numFmtId="195" fontId="2" fillId="24" borderId="29" xfId="37" applyNumberFormat="1" applyFont="1" applyFill="1" applyBorder="1" applyAlignment="1">
      <alignment horizontal="left" indent="4"/>
    </xf>
    <xf numFmtId="195" fontId="2" fillId="4" borderId="10" xfId="37" applyNumberFormat="1" applyFont="1" applyFill="1" applyBorder="1" applyAlignment="1">
      <alignment horizontal="centerContinuous" vertical="center" wrapText="1"/>
    </xf>
    <xf numFmtId="195" fontId="2" fillId="4" borderId="13" xfId="37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Continuous" vertical="center"/>
    </xf>
    <xf numFmtId="0" fontId="2" fillId="4" borderId="33" xfId="0" applyFont="1" applyFill="1" applyBorder="1" applyAlignment="1">
      <alignment horizontal="centerContinuous" vertical="center"/>
    </xf>
    <xf numFmtId="194" fontId="2" fillId="4" borderId="33" xfId="0" applyNumberFormat="1" applyFont="1" applyFill="1" applyBorder="1" applyAlignment="1">
      <alignment horizontal="centerContinuous" vertical="center"/>
    </xf>
    <xf numFmtId="0" fontId="4" fillId="4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195" fontId="2" fillId="24" borderId="13" xfId="37" applyNumberFormat="1" applyFont="1" applyFill="1" applyBorder="1" applyAlignment="1">
      <alignment/>
    </xf>
    <xf numFmtId="194" fontId="2" fillId="24" borderId="13" xfId="37" applyFont="1" applyFill="1" applyBorder="1" applyAlignment="1">
      <alignment/>
    </xf>
    <xf numFmtId="0" fontId="2" fillId="24" borderId="13" xfId="0" applyFont="1" applyFill="1" applyBorder="1" applyAlignment="1">
      <alignment/>
    </xf>
    <xf numFmtId="195" fontId="2" fillId="24" borderId="13" xfId="0" applyNumberFormat="1" applyFont="1" applyFill="1" applyBorder="1" applyAlignment="1">
      <alignment/>
    </xf>
    <xf numFmtId="194" fontId="2" fillId="24" borderId="13" xfId="0" applyNumberFormat="1" applyFont="1" applyFill="1" applyBorder="1" applyAlignment="1">
      <alignment/>
    </xf>
    <xf numFmtId="195" fontId="4" fillId="24" borderId="13" xfId="37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194" fontId="4" fillId="24" borderId="13" xfId="0" applyNumberFormat="1" applyFont="1" applyFill="1" applyBorder="1" applyAlignment="1">
      <alignment/>
    </xf>
    <xf numFmtId="195" fontId="28" fillId="0" borderId="12" xfId="37" applyNumberFormat="1" applyFont="1" applyBorder="1" applyAlignment="1">
      <alignment/>
    </xf>
    <xf numFmtId="195" fontId="2" fillId="0" borderId="0" xfId="37" applyNumberFormat="1" applyFont="1" applyAlignment="1">
      <alignment horizontal="center"/>
    </xf>
    <xf numFmtId="0" fontId="2" fillId="10" borderId="13" xfId="0" applyFont="1" applyFill="1" applyBorder="1" applyAlignment="1">
      <alignment horizontal="left" vertical="center"/>
    </xf>
    <xf numFmtId="194" fontId="2" fillId="0" borderId="0" xfId="37" applyNumberFormat="1" applyFont="1" applyAlignment="1">
      <alignment/>
    </xf>
    <xf numFmtId="197" fontId="2" fillId="0" borderId="0" xfId="37" applyNumberFormat="1" applyFont="1" applyAlignment="1">
      <alignment/>
    </xf>
    <xf numFmtId="195" fontId="6" fillId="0" borderId="13" xfId="37" applyNumberFormat="1" applyFont="1" applyFill="1" applyBorder="1" applyAlignment="1">
      <alignment/>
    </xf>
    <xf numFmtId="194" fontId="6" fillId="0" borderId="13" xfId="37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1" xfId="0" applyFont="1" applyBorder="1" applyAlignment="1">
      <alignment horizontal="left" indent="3"/>
    </xf>
    <xf numFmtId="195" fontId="5" fillId="0" borderId="13" xfId="37" applyNumberFormat="1" applyFont="1" applyFill="1" applyBorder="1" applyAlignment="1">
      <alignment/>
    </xf>
    <xf numFmtId="195" fontId="5" fillId="24" borderId="13" xfId="37" applyNumberFormat="1" applyFont="1" applyFill="1" applyBorder="1" applyAlignment="1">
      <alignment/>
    </xf>
    <xf numFmtId="194" fontId="5" fillId="24" borderId="13" xfId="37" applyFont="1" applyFill="1" applyBorder="1" applyAlignment="1">
      <alignment/>
    </xf>
    <xf numFmtId="195" fontId="6" fillId="24" borderId="13" xfId="37" applyNumberFormat="1" applyFont="1" applyFill="1" applyBorder="1" applyAlignment="1">
      <alignment/>
    </xf>
    <xf numFmtId="194" fontId="6" fillId="24" borderId="13" xfId="37" applyFont="1" applyFill="1" applyBorder="1" applyAlignment="1">
      <alignment/>
    </xf>
    <xf numFmtId="0" fontId="5" fillId="0" borderId="13" xfId="0" applyFont="1" applyFill="1" applyBorder="1" applyAlignment="1">
      <alignment/>
    </xf>
    <xf numFmtId="197" fontId="2" fillId="0" borderId="13" xfId="37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9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2" fillId="0" borderId="0" xfId="0" applyFont="1" applyAlignment="1">
      <alignment vertical="center"/>
    </xf>
    <xf numFmtId="195" fontId="2" fillId="24" borderId="30" xfId="37" applyNumberFormat="1" applyFont="1" applyFill="1" applyBorder="1" applyAlignment="1">
      <alignment/>
    </xf>
    <xf numFmtId="195" fontId="2" fillId="24" borderId="31" xfId="37" applyNumberFormat="1" applyFont="1" applyFill="1" applyBorder="1" applyAlignment="1">
      <alignment/>
    </xf>
    <xf numFmtId="0" fontId="2" fillId="24" borderId="31" xfId="0" applyFont="1" applyFill="1" applyBorder="1" applyAlignment="1">
      <alignment/>
    </xf>
    <xf numFmtId="195" fontId="2" fillId="24" borderId="32" xfId="37" applyNumberFormat="1" applyFont="1" applyFill="1" applyBorder="1" applyAlignment="1">
      <alignment/>
    </xf>
    <xf numFmtId="0" fontId="2" fillId="0" borderId="12" xfId="0" applyFont="1" applyBorder="1" applyAlignment="1">
      <alignment horizontal="left" indent="4" shrinkToFit="1"/>
    </xf>
    <xf numFmtId="196" fontId="2" fillId="0" borderId="15" xfId="37" applyNumberFormat="1" applyFont="1" applyBorder="1" applyAlignment="1">
      <alignment/>
    </xf>
    <xf numFmtId="0" fontId="4" fillId="4" borderId="12" xfId="0" applyFont="1" applyFill="1" applyBorder="1" applyAlignment="1">
      <alignment horizontal="center" vertical="center" wrapText="1"/>
    </xf>
    <xf numFmtId="195" fontId="7" fillId="0" borderId="14" xfId="37" applyNumberFormat="1" applyFont="1" applyBorder="1" applyAlignment="1">
      <alignment/>
    </xf>
    <xf numFmtId="195" fontId="7" fillId="0" borderId="15" xfId="37" applyNumberFormat="1" applyFont="1" applyBorder="1" applyAlignment="1">
      <alignment/>
    </xf>
    <xf numFmtId="195" fontId="7" fillId="0" borderId="16" xfId="37" applyNumberFormat="1" applyFont="1" applyBorder="1" applyAlignment="1">
      <alignment/>
    </xf>
    <xf numFmtId="195" fontId="7" fillId="0" borderId="12" xfId="37" applyNumberFormat="1" applyFont="1" applyBorder="1" applyAlignment="1">
      <alignment/>
    </xf>
    <xf numFmtId="195" fontId="7" fillId="0" borderId="18" xfId="37" applyNumberFormat="1" applyFont="1" applyBorder="1" applyAlignment="1">
      <alignment/>
    </xf>
    <xf numFmtId="195" fontId="7" fillId="18" borderId="20" xfId="37" applyNumberFormat="1" applyFont="1" applyFill="1" applyBorder="1" applyAlignment="1">
      <alignment/>
    </xf>
    <xf numFmtId="195" fontId="7" fillId="0" borderId="13" xfId="37" applyNumberFormat="1" applyFont="1" applyBorder="1" applyAlignment="1">
      <alignment/>
    </xf>
    <xf numFmtId="195" fontId="7" fillId="0" borderId="0" xfId="37" applyNumberFormat="1" applyFont="1" applyBorder="1" applyAlignment="1">
      <alignment/>
    </xf>
    <xf numFmtId="194" fontId="7" fillId="0" borderId="13" xfId="37" applyNumberFormat="1" applyFont="1" applyBorder="1" applyAlignment="1">
      <alignment horizontal="left" indent="3"/>
    </xf>
    <xf numFmtId="195" fontId="7" fillId="18" borderId="12" xfId="37" applyNumberFormat="1" applyFont="1" applyFill="1" applyBorder="1" applyAlignment="1">
      <alignment/>
    </xf>
    <xf numFmtId="0" fontId="7" fillId="0" borderId="11" xfId="0" applyFont="1" applyBorder="1" applyAlignment="1">
      <alignment horizontal="left" indent="4" shrinkToFi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95" fontId="2" fillId="0" borderId="13" xfId="37" applyNumberFormat="1" applyFont="1" applyBorder="1" applyAlignment="1">
      <alignment horizontal="right" vertical="center"/>
    </xf>
    <xf numFmtId="195" fontId="2" fillId="0" borderId="18" xfId="37" applyNumberFormat="1" applyFont="1" applyBorder="1" applyAlignment="1">
      <alignment horizontal="center"/>
    </xf>
    <xf numFmtId="195" fontId="7" fillId="0" borderId="17" xfId="37" applyNumberFormat="1" applyFont="1" applyBorder="1" applyAlignment="1">
      <alignment/>
    </xf>
    <xf numFmtId="195" fontId="2" fillId="0" borderId="34" xfId="37" applyNumberFormat="1" applyFont="1" applyBorder="1" applyAlignment="1">
      <alignment/>
    </xf>
    <xf numFmtId="195" fontId="33" fillId="0" borderId="13" xfId="37" applyNumberFormat="1" applyFont="1" applyFill="1" applyBorder="1" applyAlignment="1">
      <alignment/>
    </xf>
    <xf numFmtId="0" fontId="25" fillId="0" borderId="0" xfId="0" applyFont="1" applyAlignment="1">
      <alignment horizontal="left"/>
    </xf>
    <xf numFmtId="195" fontId="34" fillId="24" borderId="28" xfId="37" applyNumberFormat="1" applyFont="1" applyFill="1" applyBorder="1" applyAlignment="1">
      <alignment/>
    </xf>
    <xf numFmtId="195" fontId="34" fillId="24" borderId="28" xfId="37" applyNumberFormat="1" applyFont="1" applyFill="1" applyBorder="1" applyAlignment="1">
      <alignment horizontal="left" indent="3"/>
    </xf>
    <xf numFmtId="195" fontId="35" fillId="0" borderId="10" xfId="37" applyNumberFormat="1" applyFont="1" applyBorder="1" applyAlignment="1">
      <alignment/>
    </xf>
    <xf numFmtId="0" fontId="7" fillId="0" borderId="12" xfId="0" applyFont="1" applyBorder="1" applyAlignment="1">
      <alignment horizontal="left" indent="3"/>
    </xf>
    <xf numFmtId="195" fontId="2" fillId="0" borderId="14" xfId="37" applyNumberFormat="1" applyFont="1" applyBorder="1" applyAlignment="1">
      <alignment horizontal="center"/>
    </xf>
    <xf numFmtId="195" fontId="2" fillId="0" borderId="15" xfId="37" applyNumberFormat="1" applyFont="1" applyBorder="1" applyAlignment="1">
      <alignment horizontal="center"/>
    </xf>
    <xf numFmtId="195" fontId="2" fillId="18" borderId="10" xfId="37" applyNumberFormat="1" applyFont="1" applyFill="1" applyBorder="1" applyAlignment="1">
      <alignment/>
    </xf>
    <xf numFmtId="195" fontId="7" fillId="18" borderId="12" xfId="37" applyNumberFormat="1" applyFont="1" applyFill="1" applyBorder="1" applyAlignment="1">
      <alignment horizontal="left"/>
    </xf>
    <xf numFmtId="195" fontId="7" fillId="18" borderId="13" xfId="37" applyNumberFormat="1" applyFont="1" applyFill="1" applyBorder="1" applyAlignment="1">
      <alignment/>
    </xf>
    <xf numFmtId="195" fontId="7" fillId="18" borderId="11" xfId="37" applyNumberFormat="1" applyFont="1" applyFill="1" applyBorder="1" applyAlignment="1">
      <alignment/>
    </xf>
    <xf numFmtId="195" fontId="2" fillId="0" borderId="12" xfId="37" applyNumberFormat="1" applyFont="1" applyBorder="1" applyAlignment="1">
      <alignment horizontal="center"/>
    </xf>
    <xf numFmtId="195" fontId="6" fillId="0" borderId="0" xfId="37" applyNumberFormat="1" applyFont="1" applyAlignment="1">
      <alignment/>
    </xf>
    <xf numFmtId="0" fontId="2" fillId="0" borderId="0" xfId="0" applyFont="1" applyBorder="1" applyAlignment="1">
      <alignment horizontal="left" indent="3"/>
    </xf>
    <xf numFmtId="0" fontId="2" fillId="4" borderId="26" xfId="0" applyFont="1" applyFill="1" applyBorder="1" applyAlignment="1">
      <alignment horizontal="left" vertical="center"/>
    </xf>
    <xf numFmtId="195" fontId="6" fillId="0" borderId="26" xfId="37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2" fillId="4" borderId="0" xfId="0" applyFont="1" applyFill="1" applyBorder="1" applyAlignment="1">
      <alignment horizontal="left" vertical="center"/>
    </xf>
    <xf numFmtId="195" fontId="6" fillId="0" borderId="0" xfId="3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Alignment="1">
      <alignment/>
    </xf>
    <xf numFmtId="195" fontId="34" fillId="24" borderId="0" xfId="37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39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5" fontId="2" fillId="0" borderId="0" xfId="37" applyNumberFormat="1" applyFont="1" applyAlignment="1">
      <alignment horizontal="left"/>
    </xf>
    <xf numFmtId="0" fontId="4" fillId="0" borderId="0" xfId="0" applyFont="1" applyAlignment="1">
      <alignment/>
    </xf>
    <xf numFmtId="195" fontId="4" fillId="0" borderId="0" xfId="37" applyNumberFormat="1" applyFont="1" applyAlignment="1">
      <alignment/>
    </xf>
    <xf numFmtId="195" fontId="2" fillId="0" borderId="0" xfId="37" applyNumberFormat="1" applyFont="1" applyAlignment="1">
      <alignment/>
    </xf>
    <xf numFmtId="0" fontId="4" fillId="0" borderId="0" xfId="0" applyFont="1" applyAlignment="1">
      <alignment/>
    </xf>
    <xf numFmtId="195" fontId="4" fillId="0" borderId="0" xfId="37" applyNumberFormat="1" applyFont="1" applyAlignment="1">
      <alignment/>
    </xf>
    <xf numFmtId="19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95" fontId="4" fillId="0" borderId="0" xfId="37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95" fontId="4" fillId="4" borderId="10" xfId="37" applyNumberFormat="1" applyFont="1" applyFill="1" applyBorder="1" applyAlignment="1">
      <alignment horizontal="center" vertical="center" wrapText="1"/>
    </xf>
    <xf numFmtId="195" fontId="4" fillId="4" borderId="12" xfId="37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95" fontId="34" fillId="24" borderId="28" xfId="37" applyNumberFormat="1" applyFont="1" applyFill="1" applyBorder="1" applyAlignment="1">
      <alignment horizontal="right"/>
    </xf>
    <xf numFmtId="195" fontId="34" fillId="24" borderId="0" xfId="37" applyNumberFormat="1" applyFont="1" applyFill="1" applyBorder="1" applyAlignment="1">
      <alignment horizontal="right"/>
    </xf>
    <xf numFmtId="195" fontId="34" fillId="24" borderId="29" xfId="37" applyNumberFormat="1" applyFont="1" applyFill="1" applyBorder="1" applyAlignment="1">
      <alignment horizontal="right"/>
    </xf>
    <xf numFmtId="195" fontId="7" fillId="0" borderId="20" xfId="37" applyNumberFormat="1" applyFont="1" applyBorder="1" applyAlignment="1">
      <alignment horizontal="center"/>
    </xf>
    <xf numFmtId="195" fontId="7" fillId="0" borderId="33" xfId="37" applyNumberFormat="1" applyFont="1" applyBorder="1" applyAlignment="1">
      <alignment horizontal="center"/>
    </xf>
    <xf numFmtId="195" fontId="7" fillId="0" borderId="35" xfId="37" applyNumberFormat="1" applyFont="1" applyBorder="1" applyAlignment="1">
      <alignment horizontal="center"/>
    </xf>
    <xf numFmtId="195" fontId="7" fillId="0" borderId="20" xfId="37" applyNumberFormat="1" applyFont="1" applyFill="1" applyBorder="1" applyAlignment="1">
      <alignment horizontal="left"/>
    </xf>
    <xf numFmtId="195" fontId="7" fillId="0" borderId="35" xfId="37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2" fillId="0" borderId="0" xfId="33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76</xdr:row>
      <xdr:rowOff>228600</xdr:rowOff>
    </xdr:from>
    <xdr:to>
      <xdr:col>0</xdr:col>
      <xdr:colOff>2771775</xdr:colOff>
      <xdr:row>78</xdr:row>
      <xdr:rowOff>95250</xdr:rowOff>
    </xdr:to>
    <xdr:sp>
      <xdr:nvSpPr>
        <xdr:cNvPr id="1" name="วงรี 49"/>
        <xdr:cNvSpPr>
          <a:spLocks/>
        </xdr:cNvSpPr>
      </xdr:nvSpPr>
      <xdr:spPr>
        <a:xfrm>
          <a:off x="152400" y="21212175"/>
          <a:ext cx="2619375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2476500</xdr:colOff>
      <xdr:row>77</xdr:row>
      <xdr:rowOff>180975</xdr:rowOff>
    </xdr:from>
    <xdr:to>
      <xdr:col>1</xdr:col>
      <xdr:colOff>85725</xdr:colOff>
      <xdr:row>77</xdr:row>
      <xdr:rowOff>200025</xdr:rowOff>
    </xdr:to>
    <xdr:sp>
      <xdr:nvSpPr>
        <xdr:cNvPr id="2" name="ตัวเชื่อมต่อโค้ง 50"/>
        <xdr:cNvSpPr>
          <a:spLocks/>
        </xdr:cNvSpPr>
      </xdr:nvSpPr>
      <xdr:spPr>
        <a:xfrm rot="10800000">
          <a:off x="2476500" y="21431250"/>
          <a:ext cx="876300" cy="19050"/>
        </a:xfrm>
        <a:prstGeom prst="curvedConnector3">
          <a:avLst>
            <a:gd name="adj" fmla="val 0"/>
          </a:avLst>
        </a:prstGeom>
        <a:noFill/>
        <a:ln w="2857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866775</xdr:colOff>
      <xdr:row>91</xdr:row>
      <xdr:rowOff>0</xdr:rowOff>
    </xdr:from>
    <xdr:to>
      <xdr:col>6</xdr:col>
      <xdr:colOff>390525</xdr:colOff>
      <xdr:row>91</xdr:row>
      <xdr:rowOff>123825</xdr:rowOff>
    </xdr:to>
    <xdr:sp>
      <xdr:nvSpPr>
        <xdr:cNvPr id="3" name="TextBox 102"/>
        <xdr:cNvSpPr txBox="1">
          <a:spLocks noChangeArrowheads="1"/>
        </xdr:cNvSpPr>
      </xdr:nvSpPr>
      <xdr:spPr>
        <a:xfrm>
          <a:off x="7181850" y="25022175"/>
          <a:ext cx="457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+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41</xdr:row>
      <xdr:rowOff>171450</xdr:rowOff>
    </xdr:from>
    <xdr:to>
      <xdr:col>5</xdr:col>
      <xdr:colOff>1028700</xdr:colOff>
      <xdr:row>41</xdr:row>
      <xdr:rowOff>190500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V="1">
          <a:off x="4886325" y="11820525"/>
          <a:ext cx="2552700" cy="19050"/>
        </a:xfrm>
        <a:prstGeom prst="straightConnector1">
          <a:avLst/>
        </a:prstGeom>
        <a:noFill/>
        <a:ln w="9525" cmpd="sng">
          <a:solidFill>
            <a:srgbClr val="FFFF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295275</xdr:colOff>
      <xdr:row>33</xdr:row>
      <xdr:rowOff>28575</xdr:rowOff>
    </xdr:from>
    <xdr:to>
      <xdr:col>10</xdr:col>
      <xdr:colOff>57150</xdr:colOff>
      <xdr:row>35</xdr:row>
      <xdr:rowOff>266700</xdr:rowOff>
    </xdr:to>
    <xdr:sp>
      <xdr:nvSpPr>
        <xdr:cNvPr id="2" name="วงรี 7"/>
        <xdr:cNvSpPr>
          <a:spLocks/>
        </xdr:cNvSpPr>
      </xdr:nvSpPr>
      <xdr:spPr>
        <a:xfrm>
          <a:off x="9648825" y="9525000"/>
          <a:ext cx="361950" cy="7715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552450</xdr:colOff>
      <xdr:row>31</xdr:row>
      <xdr:rowOff>257175</xdr:rowOff>
    </xdr:from>
    <xdr:to>
      <xdr:col>9</xdr:col>
      <xdr:colOff>400050</xdr:colOff>
      <xdr:row>33</xdr:row>
      <xdr:rowOff>190500</xdr:rowOff>
    </xdr:to>
    <xdr:sp>
      <xdr:nvSpPr>
        <xdr:cNvPr id="3" name="ตัวเชื่อมต่อโค้ง 9"/>
        <xdr:cNvSpPr>
          <a:spLocks/>
        </xdr:cNvSpPr>
      </xdr:nvSpPr>
      <xdr:spPr>
        <a:xfrm>
          <a:off x="8705850" y="9220200"/>
          <a:ext cx="1047750" cy="466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285750</xdr:colOff>
      <xdr:row>12</xdr:row>
      <xdr:rowOff>209550</xdr:rowOff>
    </xdr:from>
    <xdr:to>
      <xdr:col>10</xdr:col>
      <xdr:colOff>123825</xdr:colOff>
      <xdr:row>26</xdr:row>
      <xdr:rowOff>257175</xdr:rowOff>
    </xdr:to>
    <xdr:sp>
      <xdr:nvSpPr>
        <xdr:cNvPr id="4" name="วงรี 11"/>
        <xdr:cNvSpPr>
          <a:spLocks/>
        </xdr:cNvSpPr>
      </xdr:nvSpPr>
      <xdr:spPr>
        <a:xfrm>
          <a:off x="9639300" y="4105275"/>
          <a:ext cx="438150" cy="3781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523875</xdr:colOff>
      <xdr:row>19</xdr:row>
      <xdr:rowOff>228600</xdr:rowOff>
    </xdr:from>
    <xdr:to>
      <xdr:col>9</xdr:col>
      <xdr:colOff>285750</xdr:colOff>
      <xdr:row>31</xdr:row>
      <xdr:rowOff>28575</xdr:rowOff>
    </xdr:to>
    <xdr:sp>
      <xdr:nvSpPr>
        <xdr:cNvPr id="5" name="ตัวเชื่อมต่อโค้ง 12"/>
        <xdr:cNvSpPr>
          <a:spLocks/>
        </xdr:cNvSpPr>
      </xdr:nvSpPr>
      <xdr:spPr>
        <a:xfrm rot="5400000" flipH="1" flipV="1">
          <a:off x="8677275" y="5991225"/>
          <a:ext cx="962025" cy="3000375"/>
        </a:xfrm>
        <a:prstGeom prst="curved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b.go.th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248"/>
  <sheetViews>
    <sheetView tabSelected="1" zoomScalePageLayoutView="0" workbookViewId="0" topLeftCell="A100">
      <selection activeCell="D33" sqref="D33"/>
    </sheetView>
  </sheetViews>
  <sheetFormatPr defaultColWidth="9.125" defaultRowHeight="14.25"/>
  <cols>
    <col min="1" max="1" width="33.25390625" style="1" customWidth="1"/>
    <col min="2" max="2" width="10.25390625" style="84" customWidth="1"/>
    <col min="3" max="3" width="11.75390625" style="1" bestFit="1" customWidth="1"/>
    <col min="4" max="4" width="15.00390625" style="44" bestFit="1" customWidth="1"/>
    <col min="5" max="5" width="9.625" style="1" customWidth="1"/>
    <col min="6" max="6" width="9.875" style="1" bestFit="1" customWidth="1"/>
    <col min="7" max="7" width="11.75390625" style="1" bestFit="1" customWidth="1"/>
    <col min="8" max="8" width="12.75390625" style="99" bestFit="1" customWidth="1"/>
    <col min="9" max="9" width="12.25390625" style="1" customWidth="1"/>
    <col min="10" max="10" width="9.125" style="1" customWidth="1"/>
    <col min="11" max="11" width="11.625" style="44" bestFit="1" customWidth="1"/>
    <col min="12" max="12" width="12.125" style="44" bestFit="1" customWidth="1"/>
    <col min="13" max="13" width="7.625" style="44" bestFit="1" customWidth="1"/>
    <col min="14" max="14" width="12.125" style="44" bestFit="1" customWidth="1"/>
    <col min="15" max="15" width="11.00390625" style="1" bestFit="1" customWidth="1"/>
    <col min="16" max="16384" width="9.125" style="1" customWidth="1"/>
  </cols>
  <sheetData>
    <row r="1" spans="1:9" ht="26.25">
      <c r="A1" s="293" t="s">
        <v>272</v>
      </c>
      <c r="B1" s="293"/>
      <c r="C1" s="293"/>
      <c r="D1" s="293"/>
      <c r="E1" s="293"/>
      <c r="F1" s="293"/>
      <c r="G1" s="293"/>
      <c r="H1" s="293"/>
      <c r="I1" s="293"/>
    </row>
    <row r="2" spans="1:9" ht="23.25">
      <c r="A2" s="294" t="s">
        <v>45</v>
      </c>
      <c r="B2" s="294"/>
      <c r="C2" s="294"/>
      <c r="D2" s="294"/>
      <c r="E2" s="294"/>
      <c r="F2" s="294"/>
      <c r="G2" s="294"/>
      <c r="H2" s="294"/>
      <c r="I2" s="294"/>
    </row>
    <row r="3" ht="10.5" customHeight="1"/>
    <row r="4" spans="1:6" ht="21">
      <c r="A4" s="1" t="s">
        <v>105</v>
      </c>
      <c r="B4" s="85"/>
      <c r="C4" s="28"/>
      <c r="D4" s="46"/>
      <c r="E4" s="28"/>
      <c r="F4" s="28"/>
    </row>
    <row r="5" spans="1:6" ht="21">
      <c r="A5" s="1" t="s">
        <v>106</v>
      </c>
      <c r="B5" s="85"/>
      <c r="C5" s="28"/>
      <c r="D5" s="46"/>
      <c r="E5" s="28"/>
      <c r="F5" s="28"/>
    </row>
    <row r="6" spans="1:6" ht="21">
      <c r="A6" s="80" t="s">
        <v>378</v>
      </c>
      <c r="B6" s="85"/>
      <c r="C6" s="28"/>
      <c r="D6" s="46"/>
      <c r="E6" s="28"/>
      <c r="F6" s="28"/>
    </row>
    <row r="7" spans="1:6" ht="21">
      <c r="A7" s="1" t="s">
        <v>268</v>
      </c>
      <c r="B7" s="85"/>
      <c r="C7" s="28"/>
      <c r="D7" s="46"/>
      <c r="E7" s="28"/>
      <c r="F7" s="28"/>
    </row>
    <row r="8" spans="1:16" ht="21">
      <c r="A8" s="237" t="s">
        <v>338</v>
      </c>
      <c r="B8" s="85"/>
      <c r="C8" s="28"/>
      <c r="D8" s="46"/>
      <c r="E8" s="28"/>
      <c r="F8" s="28"/>
      <c r="I8" s="29" t="s">
        <v>30</v>
      </c>
      <c r="K8" s="198"/>
      <c r="L8" s="198"/>
      <c r="M8" s="198"/>
      <c r="N8" s="198"/>
      <c r="O8" s="198"/>
      <c r="P8" s="44"/>
    </row>
    <row r="9" spans="1:9" ht="23.25" customHeight="1">
      <c r="A9" s="285" t="s">
        <v>0</v>
      </c>
      <c r="B9" s="286"/>
      <c r="C9" s="287"/>
      <c r="D9" s="182" t="s">
        <v>449</v>
      </c>
      <c r="E9" s="184"/>
      <c r="F9" s="185"/>
      <c r="G9" s="185"/>
      <c r="H9" s="186"/>
      <c r="I9" s="291" t="s">
        <v>41</v>
      </c>
    </row>
    <row r="10" spans="1:9" ht="23.25" customHeight="1">
      <c r="A10" s="288"/>
      <c r="B10" s="289"/>
      <c r="C10" s="290"/>
      <c r="D10" s="183" t="s">
        <v>2</v>
      </c>
      <c r="E10" s="19" t="s">
        <v>39</v>
      </c>
      <c r="F10" s="18" t="s">
        <v>23</v>
      </c>
      <c r="G10" s="18" t="s">
        <v>24</v>
      </c>
      <c r="H10" s="105" t="s">
        <v>40</v>
      </c>
      <c r="I10" s="292"/>
    </row>
    <row r="11" spans="1:14" s="37" customFormat="1" ht="21">
      <c r="A11" s="34"/>
      <c r="B11" s="90"/>
      <c r="C11" s="187" t="s">
        <v>2</v>
      </c>
      <c r="D11" s="92">
        <f>D12</f>
        <v>7675000</v>
      </c>
      <c r="E11" s="194"/>
      <c r="F11" s="194"/>
      <c r="G11" s="194"/>
      <c r="H11" s="194"/>
      <c r="I11" s="35"/>
      <c r="K11" s="98"/>
      <c r="L11" s="98"/>
      <c r="M11" s="98"/>
      <c r="N11" s="98"/>
    </row>
    <row r="12" spans="1:14" s="37" customFormat="1" ht="21">
      <c r="A12" s="9" t="s">
        <v>5</v>
      </c>
      <c r="B12" s="87" t="s">
        <v>22</v>
      </c>
      <c r="C12" s="187" t="s">
        <v>3</v>
      </c>
      <c r="D12" s="92">
        <f>D15+D30</f>
        <v>7675000</v>
      </c>
      <c r="E12" s="194"/>
      <c r="F12" s="194"/>
      <c r="G12" s="194"/>
      <c r="H12" s="194"/>
      <c r="I12" s="35"/>
      <c r="K12" s="98"/>
      <c r="L12" s="98"/>
      <c r="M12" s="98"/>
      <c r="N12" s="98"/>
    </row>
    <row r="13" spans="1:14" s="37" customFormat="1" ht="21">
      <c r="A13" s="10"/>
      <c r="B13" s="10"/>
      <c r="C13" s="187" t="s">
        <v>4</v>
      </c>
      <c r="D13" s="92">
        <f>D16+D31</f>
        <v>0</v>
      </c>
      <c r="E13" s="194"/>
      <c r="F13" s="194"/>
      <c r="G13" s="194"/>
      <c r="H13" s="194"/>
      <c r="I13" s="35"/>
      <c r="K13" s="98"/>
      <c r="L13" s="98"/>
      <c r="M13" s="98"/>
      <c r="N13" s="98"/>
    </row>
    <row r="14" spans="1:9" ht="21">
      <c r="A14" s="5"/>
      <c r="B14" s="86"/>
      <c r="C14" s="188" t="s">
        <v>2</v>
      </c>
      <c r="D14" s="55"/>
      <c r="E14" s="189"/>
      <c r="F14" s="189"/>
      <c r="G14" s="189"/>
      <c r="H14" s="190"/>
      <c r="I14" s="30"/>
    </row>
    <row r="15" spans="1:9" ht="21">
      <c r="A15" s="8" t="s">
        <v>351</v>
      </c>
      <c r="B15" s="87"/>
      <c r="C15" s="188" t="s">
        <v>3</v>
      </c>
      <c r="D15" s="55"/>
      <c r="E15" s="191"/>
      <c r="F15" s="192"/>
      <c r="G15" s="192"/>
      <c r="H15" s="193"/>
      <c r="I15" s="30"/>
    </row>
    <row r="16" spans="1:9" ht="21">
      <c r="A16" s="7"/>
      <c r="B16" s="88"/>
      <c r="C16" s="188" t="s">
        <v>4</v>
      </c>
      <c r="D16" s="55"/>
      <c r="E16" s="191"/>
      <c r="F16" s="190"/>
      <c r="G16" s="190"/>
      <c r="H16" s="190"/>
      <c r="I16" s="30"/>
    </row>
    <row r="17" spans="1:9" ht="21">
      <c r="A17" s="12"/>
      <c r="B17" s="4"/>
      <c r="C17" s="188" t="s">
        <v>2</v>
      </c>
      <c r="D17" s="55"/>
      <c r="E17" s="189"/>
      <c r="F17" s="189"/>
      <c r="G17" s="189"/>
      <c r="H17" s="190"/>
      <c r="I17" s="30"/>
    </row>
    <row r="18" spans="1:9" ht="21">
      <c r="A18" s="32" t="s">
        <v>27</v>
      </c>
      <c r="B18" s="89"/>
      <c r="C18" s="188" t="s">
        <v>3</v>
      </c>
      <c r="D18" s="55"/>
      <c r="E18" s="189"/>
      <c r="F18" s="189"/>
      <c r="G18" s="189"/>
      <c r="H18" s="190"/>
      <c r="I18" s="30"/>
    </row>
    <row r="19" spans="1:9" ht="21">
      <c r="A19" s="11"/>
      <c r="B19" s="89"/>
      <c r="C19" s="188" t="s">
        <v>4</v>
      </c>
      <c r="D19" s="55"/>
      <c r="E19" s="191"/>
      <c r="F19" s="190"/>
      <c r="G19" s="190"/>
      <c r="H19" s="190"/>
      <c r="I19" s="30"/>
    </row>
    <row r="20" spans="1:9" ht="21">
      <c r="A20" s="5"/>
      <c r="B20" s="86"/>
      <c r="C20" s="188" t="s">
        <v>2</v>
      </c>
      <c r="D20" s="55"/>
      <c r="E20" s="189"/>
      <c r="F20" s="189"/>
      <c r="G20" s="189"/>
      <c r="H20" s="190"/>
      <c r="I20" s="30"/>
    </row>
    <row r="21" spans="1:9" ht="21">
      <c r="A21" s="13" t="s">
        <v>6</v>
      </c>
      <c r="B21" s="31"/>
      <c r="C21" s="188" t="s">
        <v>3</v>
      </c>
      <c r="D21" s="55"/>
      <c r="E21" s="190"/>
      <c r="F21" s="189"/>
      <c r="G21" s="189"/>
      <c r="H21" s="190"/>
      <c r="I21" s="212"/>
    </row>
    <row r="22" spans="1:9" ht="21">
      <c r="A22" s="7"/>
      <c r="B22" s="88"/>
      <c r="C22" s="188" t="s">
        <v>4</v>
      </c>
      <c r="D22" s="55"/>
      <c r="E22" s="191"/>
      <c r="F22" s="190"/>
      <c r="G22" s="190"/>
      <c r="H22" s="190"/>
      <c r="I22" s="30"/>
    </row>
    <row r="23" spans="1:9" ht="21">
      <c r="A23" s="5"/>
      <c r="B23" s="86"/>
      <c r="C23" s="188" t="s">
        <v>2</v>
      </c>
      <c r="D23" s="55"/>
      <c r="E23" s="190"/>
      <c r="F23" s="189"/>
      <c r="G23" s="189"/>
      <c r="H23" s="190"/>
      <c r="I23" s="212"/>
    </row>
    <row r="24" spans="1:9" ht="21">
      <c r="A24" s="13" t="s">
        <v>7</v>
      </c>
      <c r="B24" s="31"/>
      <c r="C24" s="188" t="s">
        <v>3</v>
      </c>
      <c r="D24" s="55"/>
      <c r="E24" s="190"/>
      <c r="F24" s="189"/>
      <c r="G24" s="189"/>
      <c r="H24" s="190"/>
      <c r="I24" s="212"/>
    </row>
    <row r="25" spans="1:9" ht="21">
      <c r="A25" s="7"/>
      <c r="B25" s="88"/>
      <c r="C25" s="188" t="s">
        <v>4</v>
      </c>
      <c r="D25" s="55"/>
      <c r="E25" s="191"/>
      <c r="F25" s="190"/>
      <c r="G25" s="190"/>
      <c r="H25" s="190"/>
      <c r="I25" s="30"/>
    </row>
    <row r="26" spans="1:9" ht="21">
      <c r="A26" s="6"/>
      <c r="B26" s="31"/>
      <c r="C26" s="188" t="s">
        <v>2</v>
      </c>
      <c r="D26" s="55"/>
      <c r="E26" s="189"/>
      <c r="F26" s="189"/>
      <c r="G26" s="189"/>
      <c r="H26" s="190"/>
      <c r="I26" s="30"/>
    </row>
    <row r="27" spans="1:9" ht="21">
      <c r="A27" s="13" t="s">
        <v>170</v>
      </c>
      <c r="B27" s="31"/>
      <c r="C27" s="188" t="s">
        <v>3</v>
      </c>
      <c r="D27" s="55"/>
      <c r="E27" s="190"/>
      <c r="F27" s="189"/>
      <c r="G27" s="189"/>
      <c r="H27" s="190"/>
      <c r="I27" s="212"/>
    </row>
    <row r="28" spans="1:9" ht="21">
      <c r="A28" s="6"/>
      <c r="B28" s="31"/>
      <c r="C28" s="188" t="s">
        <v>4</v>
      </c>
      <c r="D28" s="55"/>
      <c r="E28" s="191"/>
      <c r="F28" s="190"/>
      <c r="G28" s="190"/>
      <c r="H28" s="190"/>
      <c r="I28" s="30"/>
    </row>
    <row r="29" spans="1:14" s="37" customFormat="1" ht="21">
      <c r="A29" s="34"/>
      <c r="B29" s="90"/>
      <c r="C29" s="187" t="s">
        <v>2</v>
      </c>
      <c r="D29" s="92">
        <f>D30</f>
        <v>7675000</v>
      </c>
      <c r="E29" s="194"/>
      <c r="F29" s="194"/>
      <c r="G29" s="194"/>
      <c r="H29" s="194"/>
      <c r="I29" s="35"/>
      <c r="K29" s="98"/>
      <c r="L29" s="98"/>
      <c r="M29" s="98"/>
      <c r="N29" s="98"/>
    </row>
    <row r="30" spans="1:14" s="37" customFormat="1" ht="21">
      <c r="A30" s="8" t="s">
        <v>8</v>
      </c>
      <c r="B30" s="87"/>
      <c r="C30" s="187" t="s">
        <v>3</v>
      </c>
      <c r="D30" s="92">
        <f>D33+D104</f>
        <v>7675000</v>
      </c>
      <c r="E30" s="194"/>
      <c r="F30" s="194"/>
      <c r="G30" s="194"/>
      <c r="H30" s="194"/>
      <c r="I30" s="35"/>
      <c r="K30" s="98"/>
      <c r="L30" s="98"/>
      <c r="M30" s="98"/>
      <c r="N30" s="98"/>
    </row>
    <row r="31" spans="1:14" s="37" customFormat="1" ht="21">
      <c r="A31" s="39"/>
      <c r="B31" s="91"/>
      <c r="C31" s="187" t="s">
        <v>4</v>
      </c>
      <c r="D31" s="92">
        <f>D34+D105</f>
        <v>0</v>
      </c>
      <c r="E31" s="195"/>
      <c r="F31" s="195"/>
      <c r="G31" s="195"/>
      <c r="H31" s="196"/>
      <c r="I31" s="35"/>
      <c r="K31" s="98"/>
      <c r="L31" s="98"/>
      <c r="M31" s="98"/>
      <c r="N31" s="98"/>
    </row>
    <row r="32" spans="1:14" s="37" customFormat="1" ht="21">
      <c r="A32" s="104" t="s">
        <v>28</v>
      </c>
      <c r="B32" s="90"/>
      <c r="C32" s="187" t="s">
        <v>2</v>
      </c>
      <c r="D32" s="92">
        <f>D33</f>
        <v>7675000</v>
      </c>
      <c r="E32" s="194"/>
      <c r="F32" s="194"/>
      <c r="G32" s="194"/>
      <c r="H32" s="194"/>
      <c r="I32" s="35"/>
      <c r="K32" s="98"/>
      <c r="L32" s="98"/>
      <c r="M32" s="98"/>
      <c r="N32" s="98"/>
    </row>
    <row r="33" spans="1:14" s="37" customFormat="1" ht="21">
      <c r="A33" s="33" t="s">
        <v>29</v>
      </c>
      <c r="B33" s="87"/>
      <c r="C33" s="187" t="s">
        <v>3</v>
      </c>
      <c r="D33" s="92">
        <f>D36+D42+D72</f>
        <v>7675000</v>
      </c>
      <c r="E33" s="194"/>
      <c r="F33" s="194"/>
      <c r="G33" s="194"/>
      <c r="H33" s="194"/>
      <c r="I33" s="35"/>
      <c r="K33" s="98"/>
      <c r="L33" s="98"/>
      <c r="M33" s="98"/>
      <c r="N33" s="98"/>
    </row>
    <row r="34" spans="1:14" s="37" customFormat="1" ht="21">
      <c r="A34" s="39"/>
      <c r="B34" s="91"/>
      <c r="C34" s="187" t="s">
        <v>4</v>
      </c>
      <c r="D34" s="92">
        <f>D37+D43+D73</f>
        <v>0</v>
      </c>
      <c r="E34" s="195"/>
      <c r="F34" s="195"/>
      <c r="G34" s="195"/>
      <c r="H34" s="196"/>
      <c r="I34" s="35"/>
      <c r="K34" s="98"/>
      <c r="L34" s="98"/>
      <c r="M34" s="98"/>
      <c r="N34" s="98"/>
    </row>
    <row r="35" spans="1:14" s="37" customFormat="1" ht="21">
      <c r="A35" s="34"/>
      <c r="B35" s="90"/>
      <c r="C35" s="187" t="s">
        <v>2</v>
      </c>
      <c r="D35" s="206">
        <f>D36</f>
        <v>0</v>
      </c>
      <c r="E35" s="207"/>
      <c r="F35" s="207"/>
      <c r="G35" s="207"/>
      <c r="H35" s="208"/>
      <c r="I35" s="211"/>
      <c r="K35" s="98"/>
      <c r="L35" s="98"/>
      <c r="M35" s="98"/>
      <c r="N35" s="98"/>
    </row>
    <row r="36" spans="1:14" s="37" customFormat="1" ht="21">
      <c r="A36" s="38" t="s">
        <v>78</v>
      </c>
      <c r="B36" s="87"/>
      <c r="C36" s="187" t="s">
        <v>3</v>
      </c>
      <c r="D36" s="206">
        <f>D39</f>
        <v>0</v>
      </c>
      <c r="E36" s="207"/>
      <c r="F36" s="207"/>
      <c r="G36" s="207"/>
      <c r="H36" s="208"/>
      <c r="I36" s="211"/>
      <c r="K36" s="98"/>
      <c r="L36" s="98"/>
      <c r="M36" s="98"/>
      <c r="N36" s="98"/>
    </row>
    <row r="37" spans="1:14" s="37" customFormat="1" ht="21">
      <c r="A37" s="39"/>
      <c r="B37" s="91"/>
      <c r="C37" s="187" t="s">
        <v>4</v>
      </c>
      <c r="D37" s="206">
        <f>D40</f>
        <v>0</v>
      </c>
      <c r="E37" s="207"/>
      <c r="F37" s="207"/>
      <c r="G37" s="207"/>
      <c r="H37" s="207"/>
      <c r="I37" s="211"/>
      <c r="K37" s="98"/>
      <c r="L37" s="98"/>
      <c r="M37" s="98"/>
      <c r="N37" s="98"/>
    </row>
    <row r="38" spans="1:9" ht="21">
      <c r="A38" s="5"/>
      <c r="B38" s="86"/>
      <c r="C38" s="188" t="s">
        <v>2</v>
      </c>
      <c r="D38" s="202">
        <f>D39+D40</f>
        <v>0</v>
      </c>
      <c r="E38" s="202">
        <f>E39+E40</f>
        <v>0</v>
      </c>
      <c r="F38" s="202">
        <f>F39+F40</f>
        <v>0</v>
      </c>
      <c r="G38" s="202">
        <f>G39+G40</f>
        <v>0</v>
      </c>
      <c r="H38" s="203">
        <f>H39</f>
        <v>0</v>
      </c>
      <c r="I38" s="242" t="s">
        <v>348</v>
      </c>
    </row>
    <row r="39" spans="1:9" ht="21">
      <c r="A39" s="24" t="s">
        <v>83</v>
      </c>
      <c r="B39" s="31" t="s">
        <v>23</v>
      </c>
      <c r="C39" s="188" t="s">
        <v>3</v>
      </c>
      <c r="D39" s="202">
        <f>F39*G39*H39</f>
        <v>0</v>
      </c>
      <c r="E39" s="202"/>
      <c r="F39" s="202">
        <v>0</v>
      </c>
      <c r="G39" s="202">
        <v>0</v>
      </c>
      <c r="H39" s="203">
        <v>0</v>
      </c>
      <c r="I39" s="202"/>
    </row>
    <row r="40" spans="1:9" ht="21">
      <c r="A40" s="266"/>
      <c r="B40" s="88"/>
      <c r="C40" s="188" t="s">
        <v>4</v>
      </c>
      <c r="D40" s="202">
        <v>0</v>
      </c>
      <c r="E40" s="202">
        <v>0</v>
      </c>
      <c r="F40" s="202">
        <v>0</v>
      </c>
      <c r="G40" s="202">
        <v>0</v>
      </c>
      <c r="H40" s="202">
        <v>0</v>
      </c>
      <c r="I40" s="202"/>
    </row>
    <row r="41" spans="1:9" ht="21">
      <c r="A41" s="34"/>
      <c r="B41" s="86"/>
      <c r="C41" s="187" t="s">
        <v>2</v>
      </c>
      <c r="D41" s="202">
        <f>D42</f>
        <v>6604500</v>
      </c>
      <c r="E41" s="209"/>
      <c r="F41" s="209"/>
      <c r="G41" s="209"/>
      <c r="H41" s="210"/>
      <c r="I41" s="204"/>
    </row>
    <row r="42" spans="1:9" ht="21">
      <c r="A42" s="38" t="s">
        <v>79</v>
      </c>
      <c r="B42" s="31"/>
      <c r="C42" s="187" t="s">
        <v>3</v>
      </c>
      <c r="D42" s="202">
        <f>D45+D48+D54+D57+D60+D63+D66+D69</f>
        <v>6604500</v>
      </c>
      <c r="E42" s="209"/>
      <c r="F42" s="209"/>
      <c r="G42" s="209"/>
      <c r="H42" s="210"/>
      <c r="I42" s="204"/>
    </row>
    <row r="43" spans="1:9" ht="21">
      <c r="A43" s="39"/>
      <c r="B43" s="88"/>
      <c r="C43" s="187" t="s">
        <v>4</v>
      </c>
      <c r="D43" s="202">
        <f>D46+D49+D52+D55+D58+D120+D111+D61+D64+D67+D70</f>
        <v>0</v>
      </c>
      <c r="E43" s="209"/>
      <c r="F43" s="209"/>
      <c r="G43" s="209"/>
      <c r="H43" s="209"/>
      <c r="I43" s="204"/>
    </row>
    <row r="44" spans="1:9" ht="21">
      <c r="A44" s="23"/>
      <c r="B44" s="31"/>
      <c r="C44" s="188" t="s">
        <v>2</v>
      </c>
      <c r="D44" s="202">
        <f>D45+D46</f>
        <v>72000</v>
      </c>
      <c r="E44" s="202">
        <f>E45+E46</f>
        <v>0</v>
      </c>
      <c r="F44" s="202">
        <f>F45+F46</f>
        <v>10</v>
      </c>
      <c r="G44" s="202">
        <f>G45+G46</f>
        <v>30</v>
      </c>
      <c r="H44" s="203">
        <f>H45+H46</f>
        <v>240</v>
      </c>
      <c r="I44" s="204"/>
    </row>
    <row r="45" spans="1:9" ht="21">
      <c r="A45" s="24" t="s">
        <v>84</v>
      </c>
      <c r="B45" s="31" t="s">
        <v>23</v>
      </c>
      <c r="C45" s="188" t="s">
        <v>3</v>
      </c>
      <c r="D45" s="202">
        <f>F45*G45*H45</f>
        <v>72000</v>
      </c>
      <c r="E45" s="202"/>
      <c r="F45" s="202">
        <v>10</v>
      </c>
      <c r="G45" s="202">
        <v>30</v>
      </c>
      <c r="H45" s="203">
        <v>240</v>
      </c>
      <c r="I45" s="204" t="s">
        <v>212</v>
      </c>
    </row>
    <row r="46" spans="1:9" ht="21">
      <c r="A46" s="25"/>
      <c r="B46" s="88"/>
      <c r="C46" s="188" t="s">
        <v>4</v>
      </c>
      <c r="D46" s="202">
        <v>0</v>
      </c>
      <c r="E46" s="202">
        <v>0</v>
      </c>
      <c r="F46" s="202">
        <v>0</v>
      </c>
      <c r="G46" s="202">
        <v>0</v>
      </c>
      <c r="H46" s="203">
        <v>0</v>
      </c>
      <c r="I46" s="204"/>
    </row>
    <row r="47" spans="1:9" ht="21">
      <c r="A47" s="23"/>
      <c r="B47" s="86"/>
      <c r="C47" s="188" t="s">
        <v>2</v>
      </c>
      <c r="D47" s="202">
        <f>D48+D49</f>
        <v>270000</v>
      </c>
      <c r="E47" s="202">
        <f>E48+E49</f>
        <v>18</v>
      </c>
      <c r="F47" s="202">
        <f>F48+F49</f>
        <v>0</v>
      </c>
      <c r="G47" s="202">
        <f>G48+G49</f>
        <v>0</v>
      </c>
      <c r="H47" s="203">
        <f>H48+H49</f>
        <v>15000</v>
      </c>
      <c r="I47" s="204"/>
    </row>
    <row r="48" spans="1:15" ht="21">
      <c r="A48" s="24" t="s">
        <v>85</v>
      </c>
      <c r="B48" s="31" t="s">
        <v>165</v>
      </c>
      <c r="C48" s="188" t="s">
        <v>3</v>
      </c>
      <c r="D48" s="202">
        <f>E48*H48</f>
        <v>270000</v>
      </c>
      <c r="E48" s="202">
        <v>18</v>
      </c>
      <c r="F48" s="202">
        <v>0</v>
      </c>
      <c r="G48" s="202">
        <v>0</v>
      </c>
      <c r="H48" s="203">
        <v>15000</v>
      </c>
      <c r="I48" s="204" t="s">
        <v>213</v>
      </c>
      <c r="O48" s="99"/>
    </row>
    <row r="49" spans="1:9" ht="21">
      <c r="A49" s="25"/>
      <c r="B49" s="88"/>
      <c r="C49" s="188" t="s">
        <v>4</v>
      </c>
      <c r="D49" s="202">
        <v>0</v>
      </c>
      <c r="E49" s="202">
        <v>0</v>
      </c>
      <c r="F49" s="202">
        <v>0</v>
      </c>
      <c r="G49" s="202">
        <v>0</v>
      </c>
      <c r="H49" s="203">
        <v>0</v>
      </c>
      <c r="I49" s="204"/>
    </row>
    <row r="50" spans="1:9" ht="21">
      <c r="A50" s="24"/>
      <c r="B50" s="31"/>
      <c r="C50" s="188" t="s">
        <v>2</v>
      </c>
      <c r="D50" s="202">
        <f>D51+D52</f>
        <v>0</v>
      </c>
      <c r="E50" s="202">
        <f>E51+E52</f>
        <v>0</v>
      </c>
      <c r="F50" s="202">
        <f>F51+F52</f>
        <v>0</v>
      </c>
      <c r="G50" s="202">
        <f>G51+G52</f>
        <v>0</v>
      </c>
      <c r="H50" s="203">
        <f>H51+H52</f>
        <v>0</v>
      </c>
      <c r="I50" s="204"/>
    </row>
    <row r="51" spans="1:9" ht="21">
      <c r="A51" s="24" t="s">
        <v>86</v>
      </c>
      <c r="B51" s="31" t="s">
        <v>0</v>
      </c>
      <c r="C51" s="188" t="s">
        <v>3</v>
      </c>
      <c r="D51" s="202">
        <f>E51*H51</f>
        <v>0</v>
      </c>
      <c r="E51" s="202">
        <v>0</v>
      </c>
      <c r="F51" s="202">
        <v>0</v>
      </c>
      <c r="G51" s="202">
        <v>0</v>
      </c>
      <c r="H51" s="203">
        <v>0</v>
      </c>
      <c r="I51" s="204" t="s">
        <v>210</v>
      </c>
    </row>
    <row r="52" spans="1:9" ht="21">
      <c r="A52" s="25"/>
      <c r="B52" s="88"/>
      <c r="C52" s="188" t="s">
        <v>4</v>
      </c>
      <c r="D52" s="202">
        <v>0</v>
      </c>
      <c r="E52" s="202">
        <v>0</v>
      </c>
      <c r="F52" s="202">
        <v>0</v>
      </c>
      <c r="G52" s="202">
        <v>0</v>
      </c>
      <c r="H52" s="203">
        <v>0</v>
      </c>
      <c r="I52" s="204"/>
    </row>
    <row r="53" spans="1:9" ht="21">
      <c r="A53" s="23"/>
      <c r="B53" s="86"/>
      <c r="C53" s="188" t="s">
        <v>2</v>
      </c>
      <c r="D53" s="202">
        <f>D54+D55</f>
        <v>0</v>
      </c>
      <c r="E53" s="202">
        <f>E54+E55</f>
        <v>0</v>
      </c>
      <c r="F53" s="202">
        <f>F54+F55</f>
        <v>0</v>
      </c>
      <c r="G53" s="202">
        <f>G54+G55</f>
        <v>0</v>
      </c>
      <c r="H53" s="203">
        <f>H54+H55</f>
        <v>0</v>
      </c>
      <c r="I53" s="204"/>
    </row>
    <row r="54" spans="1:9" ht="21">
      <c r="A54" s="24" t="s">
        <v>87</v>
      </c>
      <c r="B54" s="31" t="s">
        <v>166</v>
      </c>
      <c r="C54" s="188" t="s">
        <v>3</v>
      </c>
      <c r="D54" s="202">
        <f>E54*H54</f>
        <v>0</v>
      </c>
      <c r="E54" s="202">
        <v>0</v>
      </c>
      <c r="F54" s="202">
        <v>0</v>
      </c>
      <c r="G54" s="202">
        <v>0</v>
      </c>
      <c r="H54" s="203">
        <v>0</v>
      </c>
      <c r="I54" s="204" t="s">
        <v>211</v>
      </c>
    </row>
    <row r="55" spans="1:9" ht="21">
      <c r="A55" s="25"/>
      <c r="B55" s="88"/>
      <c r="C55" s="188" t="s">
        <v>4</v>
      </c>
      <c r="D55" s="202">
        <v>0</v>
      </c>
      <c r="E55" s="202">
        <v>0</v>
      </c>
      <c r="F55" s="202">
        <v>0</v>
      </c>
      <c r="G55" s="202">
        <v>0</v>
      </c>
      <c r="H55" s="203">
        <v>0</v>
      </c>
      <c r="I55" s="213"/>
    </row>
    <row r="56" spans="1:9" ht="21">
      <c r="A56" s="23"/>
      <c r="B56" s="86"/>
      <c r="C56" s="188" t="s">
        <v>2</v>
      </c>
      <c r="D56" s="55">
        <f>D57+D58</f>
        <v>0</v>
      </c>
      <c r="E56" s="55">
        <f>E57+E58</f>
        <v>0</v>
      </c>
      <c r="F56" s="55">
        <f>F57+F58</f>
        <v>0</v>
      </c>
      <c r="G56" s="55">
        <f>G57+G58</f>
        <v>0</v>
      </c>
      <c r="H56" s="97">
        <f>H57+H58</f>
        <v>0</v>
      </c>
      <c r="I56" s="30"/>
    </row>
    <row r="57" spans="1:9" ht="21">
      <c r="A57" s="24" t="s">
        <v>88</v>
      </c>
      <c r="B57" s="31" t="s">
        <v>0</v>
      </c>
      <c r="C57" s="188" t="s">
        <v>3</v>
      </c>
      <c r="D57" s="55">
        <f>E57*H57</f>
        <v>0</v>
      </c>
      <c r="E57" s="55">
        <v>0</v>
      </c>
      <c r="F57" s="55">
        <v>0</v>
      </c>
      <c r="G57" s="55">
        <v>0</v>
      </c>
      <c r="H57" s="97">
        <v>0</v>
      </c>
      <c r="I57" s="30" t="s">
        <v>210</v>
      </c>
    </row>
    <row r="58" spans="1:9" ht="21">
      <c r="A58" s="25"/>
      <c r="B58" s="88"/>
      <c r="C58" s="188" t="s">
        <v>4</v>
      </c>
      <c r="D58" s="55">
        <v>0</v>
      </c>
      <c r="E58" s="55">
        <v>0</v>
      </c>
      <c r="F58" s="55">
        <v>0</v>
      </c>
      <c r="G58" s="55">
        <v>0</v>
      </c>
      <c r="H58" s="97">
        <v>0</v>
      </c>
      <c r="I58" s="30"/>
    </row>
    <row r="59" spans="1:9" ht="21">
      <c r="A59" s="23"/>
      <c r="B59" s="86"/>
      <c r="C59" s="188" t="s">
        <v>2</v>
      </c>
      <c r="D59" s="55">
        <f>D60+D61</f>
        <v>0</v>
      </c>
      <c r="E59" s="55">
        <f>E60+E61</f>
        <v>0</v>
      </c>
      <c r="F59" s="55">
        <f>F60+F61</f>
        <v>0</v>
      </c>
      <c r="G59" s="55">
        <f>G60+G61</f>
        <v>0</v>
      </c>
      <c r="H59" s="97">
        <f>H60+H61</f>
        <v>0</v>
      </c>
      <c r="I59" s="30"/>
    </row>
    <row r="60" spans="1:9" ht="21">
      <c r="A60" s="24" t="s">
        <v>217</v>
      </c>
      <c r="B60" s="31" t="s">
        <v>167</v>
      </c>
      <c r="C60" s="188" t="s">
        <v>3</v>
      </c>
      <c r="D60" s="55">
        <f>E60*H60</f>
        <v>0</v>
      </c>
      <c r="E60" s="55">
        <v>0</v>
      </c>
      <c r="F60" s="55">
        <v>0</v>
      </c>
      <c r="G60" s="55">
        <v>0</v>
      </c>
      <c r="H60" s="97">
        <v>0</v>
      </c>
      <c r="I60" s="30" t="s">
        <v>349</v>
      </c>
    </row>
    <row r="61" spans="1:9" ht="21">
      <c r="A61" s="25"/>
      <c r="B61" s="88"/>
      <c r="C61" s="188" t="s">
        <v>4</v>
      </c>
      <c r="D61" s="55">
        <v>0</v>
      </c>
      <c r="E61" s="55">
        <v>0</v>
      </c>
      <c r="F61" s="55">
        <v>0</v>
      </c>
      <c r="G61" s="55">
        <v>0</v>
      </c>
      <c r="H61" s="97">
        <v>0</v>
      </c>
      <c r="I61" s="30"/>
    </row>
    <row r="62" spans="1:9" ht="21">
      <c r="A62" s="23"/>
      <c r="B62" s="86"/>
      <c r="C62" s="188" t="s">
        <v>2</v>
      </c>
      <c r="D62" s="55">
        <f>D63+D64</f>
        <v>0</v>
      </c>
      <c r="E62" s="55">
        <f>E63+E64</f>
        <v>0</v>
      </c>
      <c r="F62" s="55">
        <f>F63+F64</f>
        <v>0</v>
      </c>
      <c r="G62" s="55">
        <f>G63+G64</f>
        <v>0</v>
      </c>
      <c r="H62" s="97">
        <f>H63+H64</f>
        <v>0</v>
      </c>
      <c r="I62" s="30"/>
    </row>
    <row r="63" spans="1:9" ht="21">
      <c r="A63" s="24" t="s">
        <v>218</v>
      </c>
      <c r="B63" s="31" t="s">
        <v>168</v>
      </c>
      <c r="C63" s="188" t="s">
        <v>3</v>
      </c>
      <c r="D63" s="55">
        <f>E63*H63</f>
        <v>0</v>
      </c>
      <c r="E63" s="55">
        <v>0</v>
      </c>
      <c r="F63" s="55">
        <v>0</v>
      </c>
      <c r="G63" s="55">
        <v>0</v>
      </c>
      <c r="H63" s="97">
        <v>0</v>
      </c>
      <c r="I63" s="30"/>
    </row>
    <row r="64" spans="1:9" ht="21">
      <c r="A64" s="25"/>
      <c r="B64" s="88"/>
      <c r="C64" s="188" t="s">
        <v>4</v>
      </c>
      <c r="D64" s="55">
        <v>0</v>
      </c>
      <c r="E64" s="55">
        <v>0</v>
      </c>
      <c r="F64" s="55">
        <v>0</v>
      </c>
      <c r="G64" s="55">
        <v>0</v>
      </c>
      <c r="H64" s="97">
        <v>0</v>
      </c>
      <c r="I64" s="30"/>
    </row>
    <row r="65" spans="1:9" ht="21">
      <c r="A65" s="23"/>
      <c r="B65" s="86"/>
      <c r="C65" s="188" t="s">
        <v>2</v>
      </c>
      <c r="D65" s="202">
        <f>D66+D67</f>
        <v>382500</v>
      </c>
      <c r="E65" s="202">
        <f>E66+E67</f>
        <v>255</v>
      </c>
      <c r="F65" s="202">
        <f>F66+F67</f>
        <v>0</v>
      </c>
      <c r="G65" s="202">
        <f>G66+G67</f>
        <v>0</v>
      </c>
      <c r="H65" s="203">
        <f>H66+H67</f>
        <v>1500</v>
      </c>
      <c r="I65" s="204"/>
    </row>
    <row r="66" spans="1:9" ht="21">
      <c r="A66" s="24" t="s">
        <v>219</v>
      </c>
      <c r="B66" s="31" t="s">
        <v>167</v>
      </c>
      <c r="C66" s="188" t="s">
        <v>3</v>
      </c>
      <c r="D66" s="202">
        <f>E66*H66</f>
        <v>382500</v>
      </c>
      <c r="E66" s="202">
        <v>255</v>
      </c>
      <c r="F66" s="202">
        <v>0</v>
      </c>
      <c r="G66" s="202">
        <v>0</v>
      </c>
      <c r="H66" s="203">
        <v>1500</v>
      </c>
      <c r="I66" s="204"/>
    </row>
    <row r="67" spans="1:9" ht="21">
      <c r="A67" s="25"/>
      <c r="B67" s="88"/>
      <c r="C67" s="188" t="s">
        <v>4</v>
      </c>
      <c r="D67" s="202">
        <v>0</v>
      </c>
      <c r="E67" s="202">
        <v>0</v>
      </c>
      <c r="F67" s="202">
        <v>0</v>
      </c>
      <c r="G67" s="202">
        <v>0</v>
      </c>
      <c r="H67" s="203">
        <v>0</v>
      </c>
      <c r="I67" s="204"/>
    </row>
    <row r="68" spans="1:9" ht="21">
      <c r="A68" s="24" t="s">
        <v>220</v>
      </c>
      <c r="B68" s="86"/>
      <c r="C68" s="188" t="s">
        <v>2</v>
      </c>
      <c r="D68" s="202">
        <f>D69+D70</f>
        <v>5880000</v>
      </c>
      <c r="E68" s="202">
        <f>E69+E70</f>
        <v>0</v>
      </c>
      <c r="F68" s="202">
        <f>F69+F70</f>
        <v>147</v>
      </c>
      <c r="G68" s="202">
        <f>G69+G70</f>
        <v>200</v>
      </c>
      <c r="H68" s="203">
        <f>H69+H70</f>
        <v>200</v>
      </c>
      <c r="I68" s="204"/>
    </row>
    <row r="69" spans="1:12" ht="21">
      <c r="A69" s="267" t="s">
        <v>377</v>
      </c>
      <c r="B69" s="31" t="s">
        <v>23</v>
      </c>
      <c r="C69" s="188" t="s">
        <v>3</v>
      </c>
      <c r="D69" s="202">
        <f>F69*G69*H69</f>
        <v>5880000</v>
      </c>
      <c r="E69" s="202">
        <v>0</v>
      </c>
      <c r="F69" s="202">
        <v>147</v>
      </c>
      <c r="G69" s="202">
        <v>200</v>
      </c>
      <c r="H69" s="203">
        <v>200</v>
      </c>
      <c r="I69" s="204" t="s">
        <v>212</v>
      </c>
      <c r="L69" s="201"/>
    </row>
    <row r="70" spans="1:12" ht="21">
      <c r="A70" s="247"/>
      <c r="B70" s="88"/>
      <c r="C70" s="188" t="s">
        <v>4</v>
      </c>
      <c r="D70" s="202">
        <v>0</v>
      </c>
      <c r="E70" s="202">
        <v>0</v>
      </c>
      <c r="F70" s="202">
        <v>0</v>
      </c>
      <c r="G70" s="202">
        <v>0</v>
      </c>
      <c r="H70" s="203">
        <v>0</v>
      </c>
      <c r="I70" s="204"/>
      <c r="L70" s="200"/>
    </row>
    <row r="71" spans="1:9" ht="21">
      <c r="A71" s="34"/>
      <c r="B71" s="31"/>
      <c r="C71" s="187" t="s">
        <v>2</v>
      </c>
      <c r="D71" s="202">
        <f>D72</f>
        <v>1070500</v>
      </c>
      <c r="E71" s="209"/>
      <c r="F71" s="209"/>
      <c r="G71" s="209"/>
      <c r="H71" s="210"/>
      <c r="I71" s="204"/>
    </row>
    <row r="72" spans="1:9" ht="21">
      <c r="A72" s="38" t="s">
        <v>81</v>
      </c>
      <c r="B72" s="31"/>
      <c r="C72" s="187" t="s">
        <v>3</v>
      </c>
      <c r="D72" s="202">
        <f>D75+D78+D81+D84+D87+D90+D95+D98+D101</f>
        <v>1070500</v>
      </c>
      <c r="E72" s="209"/>
      <c r="F72" s="209"/>
      <c r="G72" s="209"/>
      <c r="H72" s="210"/>
      <c r="I72" s="204"/>
    </row>
    <row r="73" spans="1:9" ht="21">
      <c r="A73" s="39"/>
      <c r="B73" s="88"/>
      <c r="C73" s="187" t="s">
        <v>4</v>
      </c>
      <c r="D73" s="202">
        <f>D76+D79+D82+D88+D91+D96+D99+D102</f>
        <v>0</v>
      </c>
      <c r="E73" s="209"/>
      <c r="F73" s="209"/>
      <c r="G73" s="209"/>
      <c r="H73" s="209"/>
      <c r="I73" s="204"/>
    </row>
    <row r="74" spans="1:9" ht="21">
      <c r="A74" s="23"/>
      <c r="B74" s="86"/>
      <c r="C74" s="188" t="s">
        <v>2</v>
      </c>
      <c r="D74" s="202">
        <f>D75+D76</f>
        <v>540000</v>
      </c>
      <c r="E74" s="202">
        <f>E75+E76</f>
        <v>18</v>
      </c>
      <c r="F74" s="202">
        <f>F75+F76</f>
        <v>0</v>
      </c>
      <c r="G74" s="202">
        <f>G75+G76</f>
        <v>0</v>
      </c>
      <c r="H74" s="203">
        <f>H75+H76</f>
        <v>30000</v>
      </c>
      <c r="I74" s="204"/>
    </row>
    <row r="75" spans="1:15" ht="21">
      <c r="A75" s="24" t="s">
        <v>221</v>
      </c>
      <c r="B75" s="31" t="s">
        <v>165</v>
      </c>
      <c r="C75" s="188" t="s">
        <v>3</v>
      </c>
      <c r="D75" s="202">
        <f>E75*H75</f>
        <v>540000</v>
      </c>
      <c r="E75" s="202">
        <v>18</v>
      </c>
      <c r="F75" s="202">
        <v>0</v>
      </c>
      <c r="G75" s="202">
        <v>0</v>
      </c>
      <c r="H75" s="203">
        <v>30000</v>
      </c>
      <c r="I75" s="204" t="s">
        <v>213</v>
      </c>
      <c r="O75" s="99"/>
    </row>
    <row r="76" spans="1:9" ht="21">
      <c r="A76" s="25"/>
      <c r="B76" s="88"/>
      <c r="C76" s="188" t="s">
        <v>4</v>
      </c>
      <c r="D76" s="202">
        <v>0</v>
      </c>
      <c r="E76" s="202">
        <v>0</v>
      </c>
      <c r="F76" s="202">
        <v>0</v>
      </c>
      <c r="G76" s="202">
        <v>0</v>
      </c>
      <c r="H76" s="202">
        <v>0</v>
      </c>
      <c r="I76" s="204"/>
    </row>
    <row r="77" spans="1:9" ht="21">
      <c r="A77" s="23"/>
      <c r="B77" s="86"/>
      <c r="C77" s="188" t="s">
        <v>2</v>
      </c>
      <c r="D77" s="202">
        <f>D78+D79</f>
        <v>70000</v>
      </c>
      <c r="E77" s="202">
        <f>E78+E79</f>
        <v>7</v>
      </c>
      <c r="F77" s="202">
        <f>F78+F79</f>
        <v>0</v>
      </c>
      <c r="G77" s="202">
        <f>G78+G79</f>
        <v>0</v>
      </c>
      <c r="H77" s="203">
        <f>H78+H79</f>
        <v>10000</v>
      </c>
      <c r="I77" s="204"/>
    </row>
    <row r="78" spans="1:9" ht="21">
      <c r="A78" s="24" t="s">
        <v>222</v>
      </c>
      <c r="B78" s="31" t="s">
        <v>169</v>
      </c>
      <c r="C78" s="188" t="s">
        <v>3</v>
      </c>
      <c r="D78" s="202">
        <f>E78*H78</f>
        <v>70000</v>
      </c>
      <c r="E78" s="202">
        <v>7</v>
      </c>
      <c r="F78" s="202">
        <v>0</v>
      </c>
      <c r="G78" s="202">
        <v>0</v>
      </c>
      <c r="H78" s="203">
        <v>10000</v>
      </c>
      <c r="I78" s="204" t="s">
        <v>214</v>
      </c>
    </row>
    <row r="79" spans="1:9" ht="21">
      <c r="A79" s="25"/>
      <c r="B79" s="88"/>
      <c r="C79" s="188" t="s">
        <v>4</v>
      </c>
      <c r="D79" s="202">
        <v>0</v>
      </c>
      <c r="E79" s="202">
        <v>0</v>
      </c>
      <c r="F79" s="202">
        <v>0</v>
      </c>
      <c r="G79" s="202">
        <v>0</v>
      </c>
      <c r="H79" s="202">
        <v>0</v>
      </c>
      <c r="I79" s="204"/>
    </row>
    <row r="80" spans="1:9" ht="24.75" customHeight="1">
      <c r="A80" s="23"/>
      <c r="B80" s="86"/>
      <c r="C80" s="188" t="s">
        <v>2</v>
      </c>
      <c r="D80" s="202">
        <f>D81+D82</f>
        <v>0</v>
      </c>
      <c r="E80" s="202">
        <f>E81+E82</f>
        <v>0</v>
      </c>
      <c r="F80" s="202">
        <f>F81+F82</f>
        <v>0</v>
      </c>
      <c r="G80" s="202">
        <f>G81+G82</f>
        <v>0</v>
      </c>
      <c r="H80" s="203">
        <f>H81+H82</f>
        <v>0</v>
      </c>
      <c r="I80" s="204"/>
    </row>
    <row r="81" spans="1:9" ht="24.75" customHeight="1">
      <c r="A81" s="24" t="s">
        <v>223</v>
      </c>
      <c r="B81" s="31" t="s">
        <v>169</v>
      </c>
      <c r="C81" s="188" t="s">
        <v>3</v>
      </c>
      <c r="D81" s="202">
        <f>E81*H81</f>
        <v>0</v>
      </c>
      <c r="E81" s="202">
        <v>0</v>
      </c>
      <c r="F81" s="202">
        <v>0</v>
      </c>
      <c r="G81" s="202">
        <v>0</v>
      </c>
      <c r="H81" s="203"/>
      <c r="I81" s="204" t="s">
        <v>214</v>
      </c>
    </row>
    <row r="82" spans="1:9" ht="24.75" customHeight="1">
      <c r="A82" s="25"/>
      <c r="B82" s="88"/>
      <c r="C82" s="188" t="s">
        <v>4</v>
      </c>
      <c r="D82" s="202">
        <v>0</v>
      </c>
      <c r="E82" s="202">
        <v>0</v>
      </c>
      <c r="F82" s="202">
        <v>0</v>
      </c>
      <c r="G82" s="202">
        <v>0</v>
      </c>
      <c r="H82" s="202">
        <v>0</v>
      </c>
      <c r="I82" s="204"/>
    </row>
    <row r="83" spans="1:9" ht="24.75" customHeight="1">
      <c r="A83" s="23"/>
      <c r="B83" s="86"/>
      <c r="C83" s="188" t="s">
        <v>2</v>
      </c>
      <c r="D83" s="202">
        <f>D84+D85</f>
        <v>0</v>
      </c>
      <c r="E83" s="202">
        <f>E84+E85</f>
        <v>0</v>
      </c>
      <c r="F83" s="202">
        <f>F84+F85</f>
        <v>0</v>
      </c>
      <c r="G83" s="202">
        <f>G84+G85</f>
        <v>0</v>
      </c>
      <c r="H83" s="203">
        <f>H84+H85</f>
        <v>0</v>
      </c>
      <c r="I83" s="204"/>
    </row>
    <row r="84" spans="1:9" ht="24.75" customHeight="1">
      <c r="A84" s="24" t="s">
        <v>224</v>
      </c>
      <c r="B84" s="31" t="s">
        <v>169</v>
      </c>
      <c r="C84" s="188" t="s">
        <v>3</v>
      </c>
      <c r="D84" s="202">
        <f>E84*H84</f>
        <v>0</v>
      </c>
      <c r="E84" s="202">
        <v>0</v>
      </c>
      <c r="F84" s="202">
        <v>0</v>
      </c>
      <c r="G84" s="202">
        <v>0</v>
      </c>
      <c r="H84" s="203"/>
      <c r="I84" s="204" t="s">
        <v>214</v>
      </c>
    </row>
    <row r="85" spans="1:9" ht="24.75" customHeight="1">
      <c r="A85" s="25"/>
      <c r="B85" s="88"/>
      <c r="C85" s="188" t="s">
        <v>4</v>
      </c>
      <c r="D85" s="202">
        <v>0</v>
      </c>
      <c r="E85" s="202">
        <v>0</v>
      </c>
      <c r="F85" s="202">
        <v>0</v>
      </c>
      <c r="G85" s="202">
        <v>0</v>
      </c>
      <c r="H85" s="202">
        <v>0</v>
      </c>
      <c r="I85" s="204"/>
    </row>
    <row r="86" spans="1:9" ht="24.75" customHeight="1">
      <c r="A86" s="23"/>
      <c r="B86" s="86"/>
      <c r="C86" s="188" t="s">
        <v>2</v>
      </c>
      <c r="D86" s="202">
        <f>D87+D88</f>
        <v>84000</v>
      </c>
      <c r="E86" s="202">
        <f>E87+E88</f>
        <v>7</v>
      </c>
      <c r="F86" s="202">
        <f>F87+F88</f>
        <v>0</v>
      </c>
      <c r="G86" s="202">
        <f>G87+G88</f>
        <v>0</v>
      </c>
      <c r="H86" s="203">
        <f>H87+H88</f>
        <v>12000</v>
      </c>
      <c r="I86" s="204"/>
    </row>
    <row r="87" spans="1:9" ht="24.75" customHeight="1">
      <c r="A87" s="24" t="s">
        <v>225</v>
      </c>
      <c r="B87" s="31" t="s">
        <v>169</v>
      </c>
      <c r="C87" s="188" t="s">
        <v>3</v>
      </c>
      <c r="D87" s="202">
        <f>E87*H87</f>
        <v>84000</v>
      </c>
      <c r="E87" s="202">
        <v>7</v>
      </c>
      <c r="F87" s="202">
        <v>0</v>
      </c>
      <c r="G87" s="202">
        <v>0</v>
      </c>
      <c r="H87" s="203">
        <v>12000</v>
      </c>
      <c r="I87" s="204" t="s">
        <v>214</v>
      </c>
    </row>
    <row r="88" spans="1:9" ht="24.75" customHeight="1">
      <c r="A88" s="25"/>
      <c r="B88" s="88"/>
      <c r="C88" s="188" t="s">
        <v>4</v>
      </c>
      <c r="D88" s="202">
        <v>0</v>
      </c>
      <c r="E88" s="202">
        <v>0</v>
      </c>
      <c r="F88" s="202">
        <v>0</v>
      </c>
      <c r="G88" s="202">
        <v>0</v>
      </c>
      <c r="H88" s="202">
        <v>0</v>
      </c>
      <c r="I88" s="204"/>
    </row>
    <row r="89" spans="1:9" ht="24.75" customHeight="1">
      <c r="A89" s="23"/>
      <c r="B89" s="86"/>
      <c r="C89" s="188" t="s">
        <v>2</v>
      </c>
      <c r="D89" s="202">
        <f>D90+D91</f>
        <v>160500</v>
      </c>
      <c r="E89" s="202">
        <f>E90+E91</f>
        <v>15</v>
      </c>
      <c r="F89" s="202">
        <f>F90+F91</f>
        <v>0</v>
      </c>
      <c r="G89" s="202">
        <f>G90+G91</f>
        <v>0</v>
      </c>
      <c r="H89" s="203">
        <f>H90+H91</f>
        <v>10700</v>
      </c>
      <c r="I89" s="204"/>
    </row>
    <row r="90" spans="1:9" ht="24.75" customHeight="1">
      <c r="A90" s="24" t="s">
        <v>226</v>
      </c>
      <c r="B90" s="31" t="s">
        <v>169</v>
      </c>
      <c r="C90" s="188" t="s">
        <v>3</v>
      </c>
      <c r="D90" s="202">
        <f>E90*H90</f>
        <v>160500</v>
      </c>
      <c r="E90" s="202">
        <v>15</v>
      </c>
      <c r="F90" s="202">
        <v>0</v>
      </c>
      <c r="G90" s="202">
        <v>0</v>
      </c>
      <c r="H90" s="203">
        <v>10700</v>
      </c>
      <c r="I90" s="204" t="s">
        <v>214</v>
      </c>
    </row>
    <row r="91" spans="1:9" ht="24.75" customHeight="1">
      <c r="A91" s="25"/>
      <c r="B91" s="88"/>
      <c r="C91" s="188" t="s">
        <v>4</v>
      </c>
      <c r="D91" s="202">
        <v>0</v>
      </c>
      <c r="E91" s="202">
        <v>0</v>
      </c>
      <c r="F91" s="202">
        <v>0</v>
      </c>
      <c r="G91" s="202">
        <v>0</v>
      </c>
      <c r="H91" s="202">
        <v>0</v>
      </c>
      <c r="I91" s="204"/>
    </row>
    <row r="92" spans="1:14" s="28" customFormat="1" ht="24.75" customHeight="1">
      <c r="A92" s="256"/>
      <c r="B92" s="85"/>
      <c r="C92" s="257"/>
      <c r="D92" s="258"/>
      <c r="E92" s="258"/>
      <c r="F92" s="258"/>
      <c r="G92" s="258"/>
      <c r="H92" s="258"/>
      <c r="I92" s="259"/>
      <c r="K92" s="46"/>
      <c r="L92" s="46"/>
      <c r="M92" s="46"/>
      <c r="N92" s="46"/>
    </row>
    <row r="93" spans="1:14" s="28" customFormat="1" ht="24.75" customHeight="1">
      <c r="A93" s="256"/>
      <c r="B93" s="85"/>
      <c r="C93" s="260"/>
      <c r="D93" s="261"/>
      <c r="E93" s="261"/>
      <c r="F93" s="261"/>
      <c r="G93" s="261"/>
      <c r="H93" s="261"/>
      <c r="I93" s="262"/>
      <c r="K93" s="46"/>
      <c r="L93" s="46"/>
      <c r="M93" s="46"/>
      <c r="N93" s="46"/>
    </row>
    <row r="94" spans="1:9" ht="24.75" customHeight="1">
      <c r="A94" s="23"/>
      <c r="B94" s="86"/>
      <c r="C94" s="188" t="s">
        <v>2</v>
      </c>
      <c r="D94" s="202">
        <f>D95+D96</f>
        <v>0</v>
      </c>
      <c r="E94" s="202">
        <f>E95+E96</f>
        <v>0</v>
      </c>
      <c r="F94" s="202">
        <f>F95+F96</f>
        <v>0</v>
      </c>
      <c r="G94" s="202">
        <f>G95+G96</f>
        <v>0</v>
      </c>
      <c r="H94" s="203">
        <f>H95+H96</f>
        <v>0</v>
      </c>
      <c r="I94" s="204"/>
    </row>
    <row r="95" spans="1:9" ht="24.75" customHeight="1">
      <c r="A95" s="24" t="s">
        <v>227</v>
      </c>
      <c r="B95" s="31" t="s">
        <v>169</v>
      </c>
      <c r="C95" s="188" t="s">
        <v>3</v>
      </c>
      <c r="D95" s="202">
        <f>E95*H95</f>
        <v>0</v>
      </c>
      <c r="E95" s="202">
        <v>0</v>
      </c>
      <c r="F95" s="202">
        <v>0</v>
      </c>
      <c r="G95" s="202">
        <v>0</v>
      </c>
      <c r="H95" s="203"/>
      <c r="I95" s="204" t="s">
        <v>214</v>
      </c>
    </row>
    <row r="96" spans="1:9" ht="24.75" customHeight="1">
      <c r="A96" s="25"/>
      <c r="B96" s="88"/>
      <c r="C96" s="188" t="s">
        <v>4</v>
      </c>
      <c r="D96" s="202">
        <v>0</v>
      </c>
      <c r="E96" s="202">
        <v>0</v>
      </c>
      <c r="F96" s="202">
        <v>0</v>
      </c>
      <c r="G96" s="202">
        <v>0</v>
      </c>
      <c r="H96" s="202">
        <v>0</v>
      </c>
      <c r="I96" s="204"/>
    </row>
    <row r="97" spans="1:9" ht="24.75" customHeight="1">
      <c r="A97" s="23"/>
      <c r="B97" s="86"/>
      <c r="C97" s="188" t="s">
        <v>2</v>
      </c>
      <c r="D97" s="202">
        <f>D98+D99</f>
        <v>0</v>
      </c>
      <c r="E97" s="202">
        <f>E98+E99</f>
        <v>0</v>
      </c>
      <c r="F97" s="202">
        <f>F98+F99</f>
        <v>0</v>
      </c>
      <c r="G97" s="202">
        <f>G98+G99</f>
        <v>0</v>
      </c>
      <c r="H97" s="203">
        <f>H98+H99</f>
        <v>0</v>
      </c>
      <c r="I97" s="204"/>
    </row>
    <row r="98" spans="1:9" ht="24.75" customHeight="1">
      <c r="A98" s="24" t="s">
        <v>228</v>
      </c>
      <c r="B98" s="31" t="s">
        <v>169</v>
      </c>
      <c r="C98" s="188" t="s">
        <v>3</v>
      </c>
      <c r="D98" s="202">
        <f>E98*H98</f>
        <v>0</v>
      </c>
      <c r="E98" s="202">
        <v>0</v>
      </c>
      <c r="F98" s="202">
        <v>0</v>
      </c>
      <c r="G98" s="202">
        <v>0</v>
      </c>
      <c r="H98" s="203"/>
      <c r="I98" s="204" t="s">
        <v>214</v>
      </c>
    </row>
    <row r="99" spans="1:9" ht="24.75" customHeight="1">
      <c r="A99" s="25"/>
      <c r="B99" s="88"/>
      <c r="C99" s="188" t="s">
        <v>4</v>
      </c>
      <c r="D99" s="202">
        <v>0</v>
      </c>
      <c r="E99" s="202">
        <v>0</v>
      </c>
      <c r="F99" s="202">
        <v>0</v>
      </c>
      <c r="G99" s="202">
        <v>0</v>
      </c>
      <c r="H99" s="202">
        <v>0</v>
      </c>
      <c r="I99" s="204"/>
    </row>
    <row r="100" spans="1:9" ht="24.75" customHeight="1">
      <c r="A100" s="23"/>
      <c r="B100" s="86"/>
      <c r="C100" s="188" t="s">
        <v>2</v>
      </c>
      <c r="D100" s="202">
        <f>D101+D102</f>
        <v>216000</v>
      </c>
      <c r="E100" s="202">
        <f>E101+E102</f>
        <v>18</v>
      </c>
      <c r="F100" s="202">
        <f>F101+F102</f>
        <v>0</v>
      </c>
      <c r="G100" s="202">
        <f>G101+G102</f>
        <v>0</v>
      </c>
      <c r="H100" s="203">
        <f>H101+H102</f>
        <v>12000</v>
      </c>
      <c r="I100" s="204"/>
    </row>
    <row r="101" spans="1:9" ht="24.75" customHeight="1">
      <c r="A101" s="24" t="s">
        <v>229</v>
      </c>
      <c r="B101" s="31" t="s">
        <v>0</v>
      </c>
      <c r="C101" s="188" t="s">
        <v>3</v>
      </c>
      <c r="D101" s="202">
        <f>E101*H101</f>
        <v>216000</v>
      </c>
      <c r="E101" s="202">
        <v>18</v>
      </c>
      <c r="F101" s="202">
        <v>0</v>
      </c>
      <c r="G101" s="202">
        <v>0</v>
      </c>
      <c r="H101" s="203">
        <v>12000</v>
      </c>
      <c r="I101" s="204" t="s">
        <v>213</v>
      </c>
    </row>
    <row r="102" spans="1:9" ht="24.75" customHeight="1">
      <c r="A102" s="25"/>
      <c r="B102" s="88"/>
      <c r="C102" s="188" t="s">
        <v>4</v>
      </c>
      <c r="D102" s="202">
        <v>0</v>
      </c>
      <c r="E102" s="202">
        <v>0</v>
      </c>
      <c r="F102" s="202">
        <v>0</v>
      </c>
      <c r="G102" s="202">
        <v>0</v>
      </c>
      <c r="H102" s="202">
        <v>0</v>
      </c>
      <c r="I102" s="204"/>
    </row>
    <row r="103" spans="1:14" s="37" customFormat="1" ht="24.75" customHeight="1">
      <c r="A103" s="34"/>
      <c r="B103" s="90"/>
      <c r="C103" s="187" t="s">
        <v>2</v>
      </c>
      <c r="D103" s="206">
        <f>D106+D112</f>
        <v>0</v>
      </c>
      <c r="E103" s="207"/>
      <c r="F103" s="207"/>
      <c r="G103" s="207"/>
      <c r="H103" s="208"/>
      <c r="I103" s="211"/>
      <c r="K103" s="98"/>
      <c r="L103" s="98"/>
      <c r="M103" s="98"/>
      <c r="N103" s="98"/>
    </row>
    <row r="104" spans="1:14" s="37" customFormat="1" ht="24.75" customHeight="1">
      <c r="A104" s="8" t="s">
        <v>26</v>
      </c>
      <c r="B104" s="87"/>
      <c r="C104" s="187" t="s">
        <v>3</v>
      </c>
      <c r="D104" s="206">
        <f>D107+D113</f>
        <v>0</v>
      </c>
      <c r="E104" s="207"/>
      <c r="F104" s="207"/>
      <c r="G104" s="207"/>
      <c r="H104" s="208"/>
      <c r="I104" s="211"/>
      <c r="K104" s="98"/>
      <c r="L104" s="98"/>
      <c r="M104" s="98"/>
      <c r="N104" s="98"/>
    </row>
    <row r="105" spans="1:14" s="37" customFormat="1" ht="24.75" customHeight="1">
      <c r="A105" s="39"/>
      <c r="B105" s="91"/>
      <c r="C105" s="187" t="s">
        <v>4</v>
      </c>
      <c r="D105" s="206">
        <f>D108+D114</f>
        <v>0</v>
      </c>
      <c r="E105" s="207"/>
      <c r="F105" s="207"/>
      <c r="G105" s="207"/>
      <c r="H105" s="208"/>
      <c r="I105" s="211"/>
      <c r="K105" s="98"/>
      <c r="L105" s="98"/>
      <c r="M105" s="98"/>
      <c r="N105" s="98"/>
    </row>
    <row r="106" spans="1:14" s="37" customFormat="1" ht="24.75" customHeight="1">
      <c r="A106" s="102"/>
      <c r="B106" s="90"/>
      <c r="C106" s="187" t="s">
        <v>2</v>
      </c>
      <c r="D106" s="206">
        <f>D107</f>
        <v>0</v>
      </c>
      <c r="E106" s="207"/>
      <c r="F106" s="207"/>
      <c r="G106" s="207"/>
      <c r="H106" s="208"/>
      <c r="I106" s="211"/>
      <c r="K106" s="98"/>
      <c r="L106" s="98"/>
      <c r="M106" s="98"/>
      <c r="N106" s="98"/>
    </row>
    <row r="107" spans="1:14" s="37" customFormat="1" ht="24.75" customHeight="1">
      <c r="A107" s="38" t="s">
        <v>43</v>
      </c>
      <c r="B107" s="87"/>
      <c r="C107" s="187" t="s">
        <v>3</v>
      </c>
      <c r="D107" s="206">
        <f>D110</f>
        <v>0</v>
      </c>
      <c r="E107" s="207"/>
      <c r="F107" s="207"/>
      <c r="G107" s="207"/>
      <c r="H107" s="208"/>
      <c r="I107" s="211"/>
      <c r="K107" s="98"/>
      <c r="L107" s="98"/>
      <c r="M107" s="98"/>
      <c r="N107" s="98"/>
    </row>
    <row r="108" spans="1:14" s="37" customFormat="1" ht="24.75" customHeight="1">
      <c r="A108" s="103"/>
      <c r="B108" s="91"/>
      <c r="C108" s="187" t="s">
        <v>4</v>
      </c>
      <c r="D108" s="206">
        <f>D111</f>
        <v>0</v>
      </c>
      <c r="E108" s="207"/>
      <c r="F108" s="207"/>
      <c r="G108" s="207"/>
      <c r="H108" s="207"/>
      <c r="I108" s="211"/>
      <c r="K108" s="98"/>
      <c r="L108" s="98"/>
      <c r="M108" s="98"/>
      <c r="N108" s="98"/>
    </row>
    <row r="109" spans="1:9" ht="24.75" customHeight="1">
      <c r="A109" s="23" t="s">
        <v>216</v>
      </c>
      <c r="B109" s="86"/>
      <c r="C109" s="188" t="s">
        <v>2</v>
      </c>
      <c r="D109" s="202">
        <f>D110+D111</f>
        <v>0</v>
      </c>
      <c r="E109" s="202">
        <f>E110+E111</f>
        <v>0</v>
      </c>
      <c r="F109" s="202">
        <f>F110+F111</f>
        <v>0</v>
      </c>
      <c r="G109" s="202">
        <f>G110+G111</f>
        <v>0</v>
      </c>
      <c r="H109" s="203">
        <f>H110+H111</f>
        <v>0</v>
      </c>
      <c r="I109" s="204"/>
    </row>
    <row r="110" spans="1:9" ht="24.75" customHeight="1">
      <c r="A110" s="24" t="s">
        <v>89</v>
      </c>
      <c r="B110" s="31" t="s">
        <v>167</v>
      </c>
      <c r="C110" s="188" t="s">
        <v>3</v>
      </c>
      <c r="D110" s="202">
        <v>0</v>
      </c>
      <c r="E110" s="202">
        <v>0</v>
      </c>
      <c r="F110" s="202">
        <v>0</v>
      </c>
      <c r="G110" s="202">
        <v>0</v>
      </c>
      <c r="H110" s="203">
        <v>0</v>
      </c>
      <c r="I110" s="204"/>
    </row>
    <row r="111" spans="1:9" ht="24.75" customHeight="1">
      <c r="A111" s="25"/>
      <c r="B111" s="88"/>
      <c r="C111" s="188" t="s">
        <v>4</v>
      </c>
      <c r="D111" s="202">
        <v>0</v>
      </c>
      <c r="E111" s="202">
        <v>0</v>
      </c>
      <c r="F111" s="202">
        <v>0</v>
      </c>
      <c r="G111" s="202">
        <v>0</v>
      </c>
      <c r="H111" s="203">
        <v>0</v>
      </c>
      <c r="I111" s="204"/>
    </row>
    <row r="112" spans="1:14" s="37" customFormat="1" ht="24.75" customHeight="1">
      <c r="A112" s="102"/>
      <c r="B112" s="90"/>
      <c r="C112" s="187" t="s">
        <v>2</v>
      </c>
      <c r="D112" s="206">
        <f>D113</f>
        <v>0</v>
      </c>
      <c r="E112" s="207"/>
      <c r="F112" s="207"/>
      <c r="G112" s="207"/>
      <c r="H112" s="208"/>
      <c r="I112" s="211"/>
      <c r="K112" s="98"/>
      <c r="L112" s="98"/>
      <c r="M112" s="98"/>
      <c r="N112" s="98"/>
    </row>
    <row r="113" spans="1:14" s="37" customFormat="1" ht="24.75" customHeight="1">
      <c r="A113" s="38" t="s">
        <v>44</v>
      </c>
      <c r="B113" s="87"/>
      <c r="C113" s="187" t="s">
        <v>3</v>
      </c>
      <c r="D113" s="206">
        <f>D116+D125+D134</f>
        <v>0</v>
      </c>
      <c r="E113" s="207"/>
      <c r="F113" s="207"/>
      <c r="G113" s="207"/>
      <c r="H113" s="207"/>
      <c r="I113" s="211"/>
      <c r="K113" s="98"/>
      <c r="L113" s="98"/>
      <c r="M113" s="98"/>
      <c r="N113" s="98"/>
    </row>
    <row r="114" spans="1:14" s="37" customFormat="1" ht="24.75" customHeight="1">
      <c r="A114" s="103"/>
      <c r="B114" s="91"/>
      <c r="C114" s="187" t="s">
        <v>4</v>
      </c>
      <c r="D114" s="206">
        <f>D117</f>
        <v>0</v>
      </c>
      <c r="E114" s="207"/>
      <c r="F114" s="207"/>
      <c r="G114" s="207"/>
      <c r="H114" s="207"/>
      <c r="I114" s="211"/>
      <c r="K114" s="98"/>
      <c r="L114" s="98"/>
      <c r="M114" s="98"/>
      <c r="N114" s="98"/>
    </row>
    <row r="115" spans="1:14" s="37" customFormat="1" ht="24.75" customHeight="1">
      <c r="A115" s="34"/>
      <c r="B115" s="87"/>
      <c r="C115" s="187" t="s">
        <v>2</v>
      </c>
      <c r="D115" s="206">
        <f>D116</f>
        <v>0</v>
      </c>
      <c r="E115" s="207"/>
      <c r="F115" s="207"/>
      <c r="G115" s="207"/>
      <c r="H115" s="208"/>
      <c r="I115" s="211"/>
      <c r="K115" s="98"/>
      <c r="L115" s="98"/>
      <c r="M115" s="98"/>
      <c r="N115" s="98"/>
    </row>
    <row r="116" spans="1:14" s="37" customFormat="1" ht="24.75" customHeight="1">
      <c r="A116" s="38" t="s">
        <v>230</v>
      </c>
      <c r="B116" s="87"/>
      <c r="C116" s="187" t="s">
        <v>3</v>
      </c>
      <c r="D116" s="206">
        <f>D119</f>
        <v>0</v>
      </c>
      <c r="E116" s="207"/>
      <c r="F116" s="207"/>
      <c r="G116" s="207"/>
      <c r="H116" s="208"/>
      <c r="I116" s="211"/>
      <c r="K116" s="98"/>
      <c r="L116" s="98"/>
      <c r="M116" s="98"/>
      <c r="N116" s="98"/>
    </row>
    <row r="117" spans="1:14" s="37" customFormat="1" ht="24.75" customHeight="1">
      <c r="A117" s="39"/>
      <c r="B117" s="91"/>
      <c r="C117" s="187" t="s">
        <v>4</v>
      </c>
      <c r="D117" s="206">
        <f>D120</f>
        <v>0</v>
      </c>
      <c r="E117" s="207"/>
      <c r="F117" s="207"/>
      <c r="G117" s="207"/>
      <c r="H117" s="207"/>
      <c r="I117" s="211"/>
      <c r="K117" s="98"/>
      <c r="L117" s="98"/>
      <c r="M117" s="98"/>
      <c r="N117" s="98"/>
    </row>
    <row r="118" spans="1:9" ht="24.75" customHeight="1">
      <c r="A118" s="23"/>
      <c r="B118" s="86"/>
      <c r="C118" s="188" t="s">
        <v>2</v>
      </c>
      <c r="D118" s="202">
        <f>D119+D120</f>
        <v>0</v>
      </c>
      <c r="E118" s="202">
        <f>E119+E120</f>
        <v>0</v>
      </c>
      <c r="F118" s="202">
        <f>F119+F120</f>
        <v>0</v>
      </c>
      <c r="G118" s="202">
        <f>G119+G120</f>
        <v>0</v>
      </c>
      <c r="H118" s="203">
        <f>H119+H120</f>
        <v>0</v>
      </c>
      <c r="I118" s="204"/>
    </row>
    <row r="119" spans="1:9" ht="24.75" customHeight="1">
      <c r="A119" s="24" t="s">
        <v>356</v>
      </c>
      <c r="B119" s="31" t="s">
        <v>0</v>
      </c>
      <c r="C119" s="188" t="s">
        <v>3</v>
      </c>
      <c r="D119" s="202">
        <v>0</v>
      </c>
      <c r="E119" s="202">
        <v>0</v>
      </c>
      <c r="F119" s="202">
        <v>0</v>
      </c>
      <c r="G119" s="202">
        <v>0</v>
      </c>
      <c r="H119" s="203">
        <v>0</v>
      </c>
      <c r="I119" s="204" t="s">
        <v>210</v>
      </c>
    </row>
    <row r="120" spans="1:9" ht="24.75" customHeight="1">
      <c r="A120" s="247"/>
      <c r="B120" s="88"/>
      <c r="C120" s="188" t="s">
        <v>4</v>
      </c>
      <c r="D120" s="202">
        <v>0</v>
      </c>
      <c r="E120" s="202">
        <v>0</v>
      </c>
      <c r="F120" s="202">
        <v>0</v>
      </c>
      <c r="G120" s="202">
        <v>0</v>
      </c>
      <c r="H120" s="203">
        <v>0</v>
      </c>
      <c r="I120" s="204"/>
    </row>
    <row r="121" spans="1:9" ht="21">
      <c r="A121" s="24" t="s">
        <v>357</v>
      </c>
      <c r="B121" s="86"/>
      <c r="C121" s="188" t="s">
        <v>2</v>
      </c>
      <c r="D121" s="202">
        <f>D122+D123</f>
        <v>0</v>
      </c>
      <c r="E121" s="202">
        <f>E122+E123</f>
        <v>0</v>
      </c>
      <c r="F121" s="202">
        <f>F122+F123</f>
        <v>0</v>
      </c>
      <c r="G121" s="202">
        <f>G122+G123</f>
        <v>0</v>
      </c>
      <c r="H121" s="203">
        <f>H122+H123</f>
        <v>0</v>
      </c>
      <c r="I121" s="204"/>
    </row>
    <row r="122" spans="1:9" ht="21">
      <c r="A122" s="263" t="s">
        <v>376</v>
      </c>
      <c r="B122" s="31" t="s">
        <v>23</v>
      </c>
      <c r="C122" s="188" t="s">
        <v>3</v>
      </c>
      <c r="D122" s="202">
        <v>0</v>
      </c>
      <c r="E122" s="202">
        <v>0</v>
      </c>
      <c r="F122" s="202">
        <v>0</v>
      </c>
      <c r="G122" s="202">
        <v>0</v>
      </c>
      <c r="H122" s="203">
        <v>0</v>
      </c>
      <c r="I122" s="204" t="s">
        <v>212</v>
      </c>
    </row>
    <row r="123" spans="1:9" ht="21">
      <c r="A123" s="264" t="s">
        <v>370</v>
      </c>
      <c r="B123" s="88"/>
      <c r="C123" s="188" t="s">
        <v>4</v>
      </c>
      <c r="D123" s="202">
        <v>0</v>
      </c>
      <c r="E123" s="202">
        <v>0</v>
      </c>
      <c r="F123" s="202">
        <v>0</v>
      </c>
      <c r="G123" s="202">
        <v>0</v>
      </c>
      <c r="H123" s="203">
        <v>0</v>
      </c>
      <c r="I123" s="204"/>
    </row>
    <row r="124" spans="1:14" s="37" customFormat="1" ht="21">
      <c r="A124" s="34"/>
      <c r="B124" s="87"/>
      <c r="C124" s="187" t="s">
        <v>2</v>
      </c>
      <c r="D124" s="206">
        <f>D125</f>
        <v>0</v>
      </c>
      <c r="E124" s="207"/>
      <c r="F124" s="207"/>
      <c r="G124" s="207"/>
      <c r="H124" s="208"/>
      <c r="I124" s="211"/>
      <c r="K124" s="98"/>
      <c r="L124" s="98"/>
      <c r="M124" s="98"/>
      <c r="N124" s="98"/>
    </row>
    <row r="125" spans="1:14" s="37" customFormat="1" ht="21">
      <c r="A125" s="38" t="s">
        <v>231</v>
      </c>
      <c r="B125" s="87"/>
      <c r="C125" s="187" t="s">
        <v>3</v>
      </c>
      <c r="D125" s="206">
        <f>D128+D131</f>
        <v>0</v>
      </c>
      <c r="E125" s="207"/>
      <c r="F125" s="207"/>
      <c r="G125" s="207"/>
      <c r="H125" s="208"/>
      <c r="I125" s="211"/>
      <c r="K125" s="98"/>
      <c r="L125" s="98"/>
      <c r="M125" s="98"/>
      <c r="N125" s="98"/>
    </row>
    <row r="126" spans="1:14" s="37" customFormat="1" ht="21">
      <c r="A126" s="39"/>
      <c r="B126" s="91"/>
      <c r="C126" s="187" t="s">
        <v>4</v>
      </c>
      <c r="D126" s="206">
        <f>D129</f>
        <v>0</v>
      </c>
      <c r="E126" s="207"/>
      <c r="F126" s="207"/>
      <c r="G126" s="207"/>
      <c r="H126" s="207"/>
      <c r="I126" s="211"/>
      <c r="K126" s="98"/>
      <c r="L126" s="98"/>
      <c r="M126" s="98"/>
      <c r="N126" s="98"/>
    </row>
    <row r="127" spans="1:9" ht="21">
      <c r="A127" s="23"/>
      <c r="B127" s="86"/>
      <c r="C127" s="188" t="s">
        <v>2</v>
      </c>
      <c r="D127" s="202">
        <f>D128</f>
        <v>0</v>
      </c>
      <c r="E127" s="202">
        <f>E128</f>
        <v>0</v>
      </c>
      <c r="F127" s="202">
        <f>F128</f>
        <v>0</v>
      </c>
      <c r="G127" s="202">
        <f>G128</f>
        <v>0</v>
      </c>
      <c r="H127" s="203">
        <f>H128</f>
        <v>0</v>
      </c>
      <c r="I127" s="204"/>
    </row>
    <row r="128" spans="1:9" ht="21">
      <c r="A128" s="24" t="s">
        <v>90</v>
      </c>
      <c r="B128" s="31" t="s">
        <v>169</v>
      </c>
      <c r="C128" s="188" t="s">
        <v>3</v>
      </c>
      <c r="D128" s="202"/>
      <c r="E128" s="202"/>
      <c r="F128" s="202">
        <v>0</v>
      </c>
      <c r="G128" s="202">
        <v>0</v>
      </c>
      <c r="H128" s="203"/>
      <c r="I128" s="204" t="s">
        <v>214</v>
      </c>
    </row>
    <row r="129" spans="1:9" ht="21">
      <c r="A129" s="25"/>
      <c r="B129" s="88"/>
      <c r="C129" s="188" t="s">
        <v>4</v>
      </c>
      <c r="D129" s="202">
        <v>0</v>
      </c>
      <c r="E129" s="202">
        <v>0</v>
      </c>
      <c r="F129" s="202">
        <v>0</v>
      </c>
      <c r="G129" s="202">
        <v>0</v>
      </c>
      <c r="H129" s="203">
        <v>0</v>
      </c>
      <c r="I129" s="204"/>
    </row>
    <row r="130" spans="1:9" ht="21">
      <c r="A130" s="23"/>
      <c r="B130" s="86"/>
      <c r="C130" s="188" t="s">
        <v>2</v>
      </c>
      <c r="D130" s="202">
        <f>D131</f>
        <v>0</v>
      </c>
      <c r="E130" s="202">
        <f>E131</f>
        <v>0</v>
      </c>
      <c r="F130" s="202">
        <f>F131</f>
        <v>0</v>
      </c>
      <c r="G130" s="202">
        <f>G131</f>
        <v>0</v>
      </c>
      <c r="H130" s="203">
        <f>H131</f>
        <v>0</v>
      </c>
      <c r="I130" s="204"/>
    </row>
    <row r="131" spans="1:9" ht="21">
      <c r="A131" s="24" t="s">
        <v>232</v>
      </c>
      <c r="B131" s="31" t="s">
        <v>0</v>
      </c>
      <c r="C131" s="188" t="s">
        <v>3</v>
      </c>
      <c r="D131" s="202"/>
      <c r="E131" s="202"/>
      <c r="F131" s="202">
        <v>0</v>
      </c>
      <c r="G131" s="202">
        <v>0</v>
      </c>
      <c r="H131" s="203"/>
      <c r="I131" s="204" t="s">
        <v>215</v>
      </c>
    </row>
    <row r="132" spans="1:9" ht="21">
      <c r="A132" s="25"/>
      <c r="B132" s="88"/>
      <c r="C132" s="188" t="s">
        <v>4</v>
      </c>
      <c r="D132" s="202">
        <v>0</v>
      </c>
      <c r="E132" s="202">
        <v>0</v>
      </c>
      <c r="F132" s="202">
        <v>0</v>
      </c>
      <c r="G132" s="202">
        <v>0</v>
      </c>
      <c r="H132" s="203">
        <v>0</v>
      </c>
      <c r="I132" s="204"/>
    </row>
    <row r="133" spans="1:14" s="37" customFormat="1" ht="21">
      <c r="A133" s="34"/>
      <c r="B133" s="90"/>
      <c r="C133" s="187" t="s">
        <v>2</v>
      </c>
      <c r="D133" s="206"/>
      <c r="E133" s="207"/>
      <c r="F133" s="207"/>
      <c r="G133" s="207"/>
      <c r="H133" s="207"/>
      <c r="I133" s="211"/>
      <c r="K133" s="98"/>
      <c r="L133" s="98"/>
      <c r="M133" s="98"/>
      <c r="N133" s="98"/>
    </row>
    <row r="134" spans="1:14" s="37" customFormat="1" ht="21">
      <c r="A134" s="205" t="s">
        <v>82</v>
      </c>
      <c r="B134" s="87"/>
      <c r="C134" s="187" t="s">
        <v>3</v>
      </c>
      <c r="D134" s="206"/>
      <c r="E134" s="207"/>
      <c r="F134" s="207"/>
      <c r="G134" s="207"/>
      <c r="H134" s="207"/>
      <c r="I134" s="204"/>
      <c r="K134" s="98"/>
      <c r="L134" s="98"/>
      <c r="M134" s="98"/>
      <c r="N134" s="98"/>
    </row>
    <row r="135" spans="1:14" s="37" customFormat="1" ht="21">
      <c r="A135" s="39"/>
      <c r="B135" s="91"/>
      <c r="C135" s="187" t="s">
        <v>4</v>
      </c>
      <c r="D135" s="206">
        <f>D138+D141+D144+D147</f>
        <v>0</v>
      </c>
      <c r="E135" s="207"/>
      <c r="F135" s="207"/>
      <c r="G135" s="207"/>
      <c r="H135" s="207"/>
      <c r="I135" s="211"/>
      <c r="K135" s="98"/>
      <c r="L135" s="98"/>
      <c r="M135" s="98"/>
      <c r="N135" s="98"/>
    </row>
    <row r="136" spans="1:9" ht="21">
      <c r="A136" s="23"/>
      <c r="B136" s="31"/>
      <c r="C136" s="188" t="s">
        <v>2</v>
      </c>
      <c r="D136" s="202"/>
      <c r="E136" s="202"/>
      <c r="F136" s="202">
        <f>F137</f>
        <v>0</v>
      </c>
      <c r="G136" s="202">
        <f>G137</f>
        <v>0</v>
      </c>
      <c r="H136" s="203"/>
      <c r="I136" s="204"/>
    </row>
    <row r="137" spans="1:9" ht="21">
      <c r="A137" s="24" t="s">
        <v>91</v>
      </c>
      <c r="B137" s="31" t="s">
        <v>169</v>
      </c>
      <c r="C137" s="188" t="s">
        <v>3</v>
      </c>
      <c r="D137" s="202"/>
      <c r="E137" s="202"/>
      <c r="F137" s="202">
        <v>0</v>
      </c>
      <c r="G137" s="202">
        <v>0</v>
      </c>
      <c r="H137" s="203"/>
      <c r="I137" s="204" t="s">
        <v>214</v>
      </c>
    </row>
    <row r="138" spans="1:9" ht="21">
      <c r="A138" s="25"/>
      <c r="B138" s="88"/>
      <c r="C138" s="188" t="s">
        <v>4</v>
      </c>
      <c r="D138" s="202">
        <v>0</v>
      </c>
      <c r="E138" s="202">
        <v>0</v>
      </c>
      <c r="F138" s="202">
        <v>0</v>
      </c>
      <c r="G138" s="202">
        <v>0</v>
      </c>
      <c r="H138" s="203">
        <v>0</v>
      </c>
      <c r="I138" s="204"/>
    </row>
    <row r="139" spans="1:9" ht="21">
      <c r="A139" s="23"/>
      <c r="B139" s="31"/>
      <c r="C139" s="188" t="s">
        <v>2</v>
      </c>
      <c r="D139" s="202">
        <f>D140</f>
        <v>0</v>
      </c>
      <c r="E139" s="202">
        <f>E140</f>
        <v>0</v>
      </c>
      <c r="F139" s="202">
        <f>F140</f>
        <v>0</v>
      </c>
      <c r="G139" s="202">
        <f>G140</f>
        <v>0</v>
      </c>
      <c r="H139" s="203">
        <f>H140</f>
        <v>0</v>
      </c>
      <c r="I139" s="204"/>
    </row>
    <row r="140" spans="1:9" ht="21">
      <c r="A140" s="24" t="s">
        <v>92</v>
      </c>
      <c r="B140" s="31"/>
      <c r="C140" s="188" t="s">
        <v>3</v>
      </c>
      <c r="D140" s="202">
        <v>0</v>
      </c>
      <c r="E140" s="202">
        <v>0</v>
      </c>
      <c r="F140" s="202">
        <v>0</v>
      </c>
      <c r="G140" s="202">
        <v>0</v>
      </c>
      <c r="H140" s="203">
        <v>0</v>
      </c>
      <c r="I140" s="204"/>
    </row>
    <row r="141" spans="1:9" ht="21">
      <c r="A141" s="25"/>
      <c r="B141" s="88"/>
      <c r="C141" s="188" t="s">
        <v>4</v>
      </c>
      <c r="D141" s="202">
        <v>0</v>
      </c>
      <c r="E141" s="202">
        <v>0</v>
      </c>
      <c r="F141" s="202">
        <v>0</v>
      </c>
      <c r="G141" s="202">
        <v>0</v>
      </c>
      <c r="H141" s="203">
        <v>0</v>
      </c>
      <c r="I141" s="204"/>
    </row>
    <row r="142" spans="1:9" ht="21">
      <c r="A142" s="23"/>
      <c r="B142" s="86"/>
      <c r="C142" s="188" t="s">
        <v>2</v>
      </c>
      <c r="D142" s="55">
        <f>D143</f>
        <v>0</v>
      </c>
      <c r="E142" s="55">
        <f>E143</f>
        <v>0</v>
      </c>
      <c r="F142" s="55">
        <f>F143</f>
        <v>0</v>
      </c>
      <c r="G142" s="55">
        <f>G143</f>
        <v>0</v>
      </c>
      <c r="H142" s="97">
        <f>H143</f>
        <v>0</v>
      </c>
      <c r="I142" s="30"/>
    </row>
    <row r="143" spans="1:9" ht="21">
      <c r="A143" s="24" t="s">
        <v>93</v>
      </c>
      <c r="B143" s="31"/>
      <c r="C143" s="188" t="s">
        <v>3</v>
      </c>
      <c r="D143" s="55">
        <v>0</v>
      </c>
      <c r="E143" s="55">
        <v>0</v>
      </c>
      <c r="F143" s="55">
        <v>0</v>
      </c>
      <c r="G143" s="55">
        <v>0</v>
      </c>
      <c r="H143" s="97">
        <v>0</v>
      </c>
      <c r="I143" s="30"/>
    </row>
    <row r="144" spans="1:9" ht="21">
      <c r="A144" s="25"/>
      <c r="B144" s="88"/>
      <c r="C144" s="188" t="s">
        <v>4</v>
      </c>
      <c r="D144" s="55">
        <v>0</v>
      </c>
      <c r="E144" s="55">
        <v>0</v>
      </c>
      <c r="F144" s="55">
        <v>0</v>
      </c>
      <c r="G144" s="55">
        <v>0</v>
      </c>
      <c r="H144" s="97">
        <v>0</v>
      </c>
      <c r="I144" s="30"/>
    </row>
    <row r="145" spans="1:9" ht="21">
      <c r="A145" s="23" t="s">
        <v>94</v>
      </c>
      <c r="B145" s="31"/>
      <c r="C145" s="188" t="s">
        <v>2</v>
      </c>
      <c r="D145" s="55">
        <f>D146</f>
        <v>0</v>
      </c>
      <c r="E145" s="55">
        <f>E146</f>
        <v>0</v>
      </c>
      <c r="F145" s="55">
        <f>F146</f>
        <v>0</v>
      </c>
      <c r="G145" s="55">
        <f>G146</f>
        <v>0</v>
      </c>
      <c r="H145" s="97">
        <f>H146</f>
        <v>0</v>
      </c>
      <c r="I145" s="30"/>
    </row>
    <row r="146" spans="1:9" ht="21">
      <c r="A146" s="24" t="s">
        <v>95</v>
      </c>
      <c r="B146" s="31"/>
      <c r="C146" s="188" t="s">
        <v>3</v>
      </c>
      <c r="D146" s="55">
        <v>0</v>
      </c>
      <c r="E146" s="55">
        <v>0</v>
      </c>
      <c r="F146" s="55">
        <v>0</v>
      </c>
      <c r="G146" s="55">
        <v>0</v>
      </c>
      <c r="H146" s="97">
        <v>0</v>
      </c>
      <c r="I146" s="30"/>
    </row>
    <row r="147" spans="1:9" ht="21">
      <c r="A147" s="25"/>
      <c r="B147" s="88"/>
      <c r="C147" s="188" t="s">
        <v>4</v>
      </c>
      <c r="D147" s="55">
        <v>0</v>
      </c>
      <c r="E147" s="55">
        <v>0</v>
      </c>
      <c r="F147" s="55">
        <v>0</v>
      </c>
      <c r="G147" s="55">
        <v>0</v>
      </c>
      <c r="H147" s="97">
        <v>0</v>
      </c>
      <c r="I147" s="30"/>
    </row>
    <row r="148" spans="1:9" ht="21">
      <c r="A148" s="5"/>
      <c r="B148" s="86"/>
      <c r="C148" s="188" t="s">
        <v>2</v>
      </c>
      <c r="D148" s="55"/>
      <c r="E148" s="30"/>
      <c r="F148" s="30"/>
      <c r="G148" s="30"/>
      <c r="H148" s="93"/>
      <c r="I148" s="30"/>
    </row>
    <row r="149" spans="1:9" ht="21">
      <c r="A149" s="8" t="s">
        <v>12</v>
      </c>
      <c r="B149" s="87"/>
      <c r="C149" s="188" t="s">
        <v>3</v>
      </c>
      <c r="D149" s="55"/>
      <c r="E149" s="30"/>
      <c r="F149" s="30"/>
      <c r="G149" s="30"/>
      <c r="H149" s="93"/>
      <c r="I149" s="30"/>
    </row>
    <row r="150" spans="1:9" ht="21">
      <c r="A150" s="7"/>
      <c r="B150" s="88"/>
      <c r="C150" s="188" t="s">
        <v>4</v>
      </c>
      <c r="D150" s="55"/>
      <c r="E150" s="30"/>
      <c r="F150" s="30"/>
      <c r="G150" s="30"/>
      <c r="H150" s="93"/>
      <c r="I150" s="30"/>
    </row>
    <row r="151" spans="1:9" ht="26.25" customHeight="1">
      <c r="A151" s="5"/>
      <c r="B151" s="86"/>
      <c r="C151" s="188" t="s">
        <v>2</v>
      </c>
      <c r="D151" s="55"/>
      <c r="E151" s="30"/>
      <c r="F151" s="30"/>
      <c r="G151" s="30"/>
      <c r="H151" s="93"/>
      <c r="I151" s="30"/>
    </row>
    <row r="152" spans="1:9" ht="26.25" customHeight="1">
      <c r="A152" s="6" t="s">
        <v>80</v>
      </c>
      <c r="B152" s="31"/>
      <c r="C152" s="188" t="s">
        <v>3</v>
      </c>
      <c r="D152" s="55"/>
      <c r="E152" s="30"/>
      <c r="F152" s="30"/>
      <c r="G152" s="30"/>
      <c r="H152" s="93"/>
      <c r="I152" s="30"/>
    </row>
    <row r="153" spans="1:9" ht="26.25" customHeight="1">
      <c r="A153" s="7"/>
      <c r="B153" s="88"/>
      <c r="C153" s="188" t="s">
        <v>4</v>
      </c>
      <c r="D153" s="55"/>
      <c r="E153" s="30"/>
      <c r="F153" s="30"/>
      <c r="G153" s="30"/>
      <c r="H153" s="93"/>
      <c r="I153" s="30"/>
    </row>
    <row r="154" spans="1:9" ht="26.25" customHeight="1">
      <c r="A154" s="5"/>
      <c r="B154" s="86"/>
      <c r="C154" s="188" t="s">
        <v>2</v>
      </c>
      <c r="D154" s="55"/>
      <c r="E154" s="30"/>
      <c r="F154" s="30"/>
      <c r="G154" s="30"/>
      <c r="H154" s="93"/>
      <c r="I154" s="30"/>
    </row>
    <row r="155" spans="1:9" ht="26.25" customHeight="1">
      <c r="A155" s="21" t="s">
        <v>42</v>
      </c>
      <c r="B155" s="31"/>
      <c r="C155" s="188" t="s">
        <v>3</v>
      </c>
      <c r="D155" s="55"/>
      <c r="E155" s="30"/>
      <c r="F155" s="30"/>
      <c r="G155" s="30"/>
      <c r="H155" s="93"/>
      <c r="I155" s="30"/>
    </row>
    <row r="156" spans="1:9" ht="26.25" customHeight="1">
      <c r="A156" s="7"/>
      <c r="B156" s="88"/>
      <c r="C156" s="188" t="s">
        <v>4</v>
      </c>
      <c r="D156" s="55"/>
      <c r="E156" s="30"/>
      <c r="F156" s="30"/>
      <c r="G156" s="30"/>
      <c r="H156" s="93"/>
      <c r="I156" s="30"/>
    </row>
    <row r="157" spans="1:9" ht="26.25" customHeight="1">
      <c r="A157" s="5"/>
      <c r="B157" s="86"/>
      <c r="C157" s="188" t="s">
        <v>2</v>
      </c>
      <c r="D157" s="55"/>
      <c r="E157" s="30"/>
      <c r="F157" s="30"/>
      <c r="G157" s="30"/>
      <c r="H157" s="93"/>
      <c r="I157" s="30"/>
    </row>
    <row r="158" spans="1:9" ht="26.25" customHeight="1">
      <c r="A158" s="6" t="s">
        <v>31</v>
      </c>
      <c r="B158" s="31"/>
      <c r="C158" s="188" t="s">
        <v>3</v>
      </c>
      <c r="D158" s="55"/>
      <c r="E158" s="30"/>
      <c r="F158" s="30"/>
      <c r="G158" s="30"/>
      <c r="H158" s="93"/>
      <c r="I158" s="30"/>
    </row>
    <row r="159" spans="1:9" ht="26.25" customHeight="1">
      <c r="A159" s="7"/>
      <c r="B159" s="88"/>
      <c r="C159" s="188" t="s">
        <v>4</v>
      </c>
      <c r="D159" s="55"/>
      <c r="E159" s="30"/>
      <c r="F159" s="30"/>
      <c r="G159" s="30"/>
      <c r="H159" s="93"/>
      <c r="I159" s="30"/>
    </row>
    <row r="160" spans="1:9" ht="26.25" customHeight="1">
      <c r="A160" s="5"/>
      <c r="B160" s="86"/>
      <c r="C160" s="188" t="s">
        <v>2</v>
      </c>
      <c r="D160" s="55"/>
      <c r="E160" s="30"/>
      <c r="F160" s="30"/>
      <c r="G160" s="30"/>
      <c r="H160" s="93"/>
      <c r="I160" s="30"/>
    </row>
    <row r="161" spans="1:9" ht="26.25" customHeight="1">
      <c r="A161" s="21" t="s">
        <v>42</v>
      </c>
      <c r="B161" s="31"/>
      <c r="C161" s="188" t="s">
        <v>3</v>
      </c>
      <c r="D161" s="55"/>
      <c r="E161" s="30"/>
      <c r="F161" s="30"/>
      <c r="G161" s="30"/>
      <c r="H161" s="93"/>
      <c r="I161" s="30"/>
    </row>
    <row r="162" spans="1:9" ht="26.25" customHeight="1">
      <c r="A162" s="7"/>
      <c r="B162" s="88"/>
      <c r="C162" s="188" t="s">
        <v>4</v>
      </c>
      <c r="D162" s="55"/>
      <c r="E162" s="30"/>
      <c r="F162" s="30"/>
      <c r="G162" s="30"/>
      <c r="H162" s="93"/>
      <c r="I162" s="30"/>
    </row>
    <row r="163" spans="1:9" ht="21">
      <c r="A163" s="5"/>
      <c r="B163" s="86"/>
      <c r="C163" s="188" t="s">
        <v>2</v>
      </c>
      <c r="D163" s="55"/>
      <c r="E163" s="30"/>
      <c r="F163" s="30"/>
      <c r="G163" s="30"/>
      <c r="H163" s="93"/>
      <c r="I163" s="30"/>
    </row>
    <row r="164" spans="1:9" ht="21">
      <c r="A164" s="8" t="s">
        <v>13</v>
      </c>
      <c r="B164" s="87"/>
      <c r="C164" s="188" t="s">
        <v>3</v>
      </c>
      <c r="D164" s="55"/>
      <c r="E164" s="30"/>
      <c r="F164" s="30"/>
      <c r="G164" s="30"/>
      <c r="H164" s="93"/>
      <c r="I164" s="30"/>
    </row>
    <row r="165" spans="1:9" ht="21">
      <c r="A165" s="7"/>
      <c r="B165" s="88"/>
      <c r="C165" s="188" t="s">
        <v>4</v>
      </c>
      <c r="D165" s="55"/>
      <c r="E165" s="30"/>
      <c r="F165" s="30"/>
      <c r="G165" s="30"/>
      <c r="H165" s="93"/>
      <c r="I165" s="30"/>
    </row>
    <row r="166" spans="1:9" ht="21">
      <c r="A166" s="5"/>
      <c r="B166" s="86"/>
      <c r="C166" s="188" t="s">
        <v>2</v>
      </c>
      <c r="D166" s="55"/>
      <c r="E166" s="30"/>
      <c r="F166" s="30"/>
      <c r="G166" s="30"/>
      <c r="H166" s="93"/>
      <c r="I166" s="30"/>
    </row>
    <row r="167" spans="1:9" ht="21">
      <c r="A167" s="6" t="s">
        <v>14</v>
      </c>
      <c r="B167" s="31"/>
      <c r="C167" s="188" t="s">
        <v>3</v>
      </c>
      <c r="D167" s="55"/>
      <c r="E167" s="30"/>
      <c r="F167" s="30"/>
      <c r="G167" s="30"/>
      <c r="H167" s="93"/>
      <c r="I167" s="30"/>
    </row>
    <row r="168" spans="1:9" ht="21">
      <c r="A168" s="7"/>
      <c r="B168" s="88"/>
      <c r="C168" s="188" t="s">
        <v>4</v>
      </c>
      <c r="D168" s="55"/>
      <c r="E168" s="30"/>
      <c r="F168" s="30"/>
      <c r="G168" s="30"/>
      <c r="H168" s="93"/>
      <c r="I168" s="30"/>
    </row>
    <row r="169" spans="1:9" ht="21">
      <c r="A169" s="5"/>
      <c r="B169" s="86"/>
      <c r="C169" s="188" t="s">
        <v>2</v>
      </c>
      <c r="D169" s="55"/>
      <c r="E169" s="30"/>
      <c r="F169" s="30"/>
      <c r="G169" s="30"/>
      <c r="H169" s="93"/>
      <c r="I169" s="30"/>
    </row>
    <row r="170" spans="1:9" ht="21">
      <c r="A170" s="21" t="s">
        <v>42</v>
      </c>
      <c r="B170" s="31"/>
      <c r="C170" s="188" t="s">
        <v>3</v>
      </c>
      <c r="D170" s="55"/>
      <c r="E170" s="30"/>
      <c r="F170" s="30"/>
      <c r="G170" s="30"/>
      <c r="H170" s="93"/>
      <c r="I170" s="30"/>
    </row>
    <row r="171" spans="1:9" ht="21">
      <c r="A171" s="7"/>
      <c r="B171" s="88"/>
      <c r="C171" s="188" t="s">
        <v>4</v>
      </c>
      <c r="D171" s="55"/>
      <c r="E171" s="30"/>
      <c r="F171" s="30"/>
      <c r="G171" s="30"/>
      <c r="H171" s="93"/>
      <c r="I171" s="30"/>
    </row>
    <row r="172" spans="1:9" ht="21">
      <c r="A172" s="5"/>
      <c r="B172" s="86"/>
      <c r="C172" s="188" t="s">
        <v>2</v>
      </c>
      <c r="D172" s="55"/>
      <c r="E172" s="30"/>
      <c r="F172" s="30"/>
      <c r="G172" s="30"/>
      <c r="H172" s="93"/>
      <c r="I172" s="30"/>
    </row>
    <row r="173" spans="1:9" ht="21">
      <c r="A173" s="6" t="s">
        <v>15</v>
      </c>
      <c r="B173" s="31"/>
      <c r="C173" s="188" t="s">
        <v>3</v>
      </c>
      <c r="D173" s="55"/>
      <c r="E173" s="30"/>
      <c r="F173" s="30"/>
      <c r="G173" s="30"/>
      <c r="H173" s="93"/>
      <c r="I173" s="30"/>
    </row>
    <row r="174" spans="1:9" ht="21">
      <c r="A174" s="7"/>
      <c r="B174" s="88"/>
      <c r="C174" s="188" t="s">
        <v>4</v>
      </c>
      <c r="D174" s="55"/>
      <c r="E174" s="30"/>
      <c r="F174" s="30"/>
      <c r="G174" s="30"/>
      <c r="H174" s="93"/>
      <c r="I174" s="30"/>
    </row>
    <row r="175" spans="1:9" ht="21">
      <c r="A175" s="5"/>
      <c r="B175" s="86"/>
      <c r="C175" s="188" t="s">
        <v>2</v>
      </c>
      <c r="D175" s="55"/>
      <c r="E175" s="30"/>
      <c r="F175" s="30"/>
      <c r="G175" s="30"/>
      <c r="H175" s="93"/>
      <c r="I175" s="30"/>
    </row>
    <row r="176" spans="1:9" ht="21">
      <c r="A176" s="21" t="s">
        <v>42</v>
      </c>
      <c r="B176" s="31"/>
      <c r="C176" s="188" t="s">
        <v>3</v>
      </c>
      <c r="D176" s="55"/>
      <c r="E176" s="30"/>
      <c r="F176" s="30"/>
      <c r="G176" s="30"/>
      <c r="H176" s="93"/>
      <c r="I176" s="30"/>
    </row>
    <row r="177" spans="1:9" ht="21">
      <c r="A177" s="7"/>
      <c r="B177" s="88"/>
      <c r="C177" s="188" t="s">
        <v>4</v>
      </c>
      <c r="D177" s="55"/>
      <c r="E177" s="30"/>
      <c r="F177" s="30"/>
      <c r="G177" s="30"/>
      <c r="H177" s="93"/>
      <c r="I177" s="30"/>
    </row>
    <row r="178" spans="1:9" ht="21" customHeight="1" hidden="1">
      <c r="A178" s="5"/>
      <c r="B178" s="86"/>
      <c r="C178" s="199" t="s">
        <v>2</v>
      </c>
      <c r="D178" s="55">
        <f>D179</f>
        <v>887400</v>
      </c>
      <c r="E178" s="55">
        <f>E179</f>
        <v>0</v>
      </c>
      <c r="F178" s="55">
        <f>F179</f>
        <v>0</v>
      </c>
      <c r="G178" s="55">
        <f>G179</f>
        <v>0</v>
      </c>
      <c r="H178" s="97">
        <f>H179</f>
        <v>0</v>
      </c>
      <c r="I178" s="27"/>
    </row>
    <row r="179" spans="1:9" ht="21" customHeight="1" hidden="1">
      <c r="A179" s="9" t="s">
        <v>16</v>
      </c>
      <c r="B179" s="9"/>
      <c r="C179" s="199" t="s">
        <v>3</v>
      </c>
      <c r="D179" s="55">
        <f>D203</f>
        <v>887400</v>
      </c>
      <c r="E179" s="55">
        <v>0</v>
      </c>
      <c r="F179" s="55">
        <v>0</v>
      </c>
      <c r="G179" s="55">
        <v>0</v>
      </c>
      <c r="H179" s="97">
        <v>0</v>
      </c>
      <c r="I179" s="27"/>
    </row>
    <row r="180" spans="1:9" ht="21" customHeight="1" hidden="1">
      <c r="A180" s="7"/>
      <c r="B180" s="88"/>
      <c r="C180" s="199" t="s">
        <v>4</v>
      </c>
      <c r="D180" s="55">
        <v>0</v>
      </c>
      <c r="E180" s="55">
        <v>0</v>
      </c>
      <c r="F180" s="55">
        <v>0</v>
      </c>
      <c r="G180" s="55">
        <v>0</v>
      </c>
      <c r="H180" s="97">
        <v>0</v>
      </c>
      <c r="I180" s="27"/>
    </row>
    <row r="181" spans="1:9" ht="21" customHeight="1" hidden="1">
      <c r="A181" s="5"/>
      <c r="B181" s="86"/>
      <c r="C181" s="199" t="s">
        <v>2</v>
      </c>
      <c r="D181" s="55">
        <f>D182</f>
        <v>0</v>
      </c>
      <c r="E181" s="55">
        <f>E182</f>
        <v>0</v>
      </c>
      <c r="F181" s="55">
        <f>F182</f>
        <v>0</v>
      </c>
      <c r="G181" s="55">
        <f>G182</f>
        <v>0</v>
      </c>
      <c r="H181" s="97">
        <f>H182</f>
        <v>0</v>
      </c>
      <c r="I181" s="27"/>
    </row>
    <row r="182" spans="1:9" ht="21" customHeight="1" hidden="1">
      <c r="A182" s="8" t="s">
        <v>17</v>
      </c>
      <c r="B182" s="87"/>
      <c r="C182" s="199" t="s">
        <v>3</v>
      </c>
      <c r="D182" s="55">
        <v>0</v>
      </c>
      <c r="E182" s="55">
        <v>0</v>
      </c>
      <c r="F182" s="55">
        <v>0</v>
      </c>
      <c r="G182" s="55">
        <v>0</v>
      </c>
      <c r="H182" s="97">
        <v>0</v>
      </c>
      <c r="I182" s="27"/>
    </row>
    <row r="183" spans="1:9" ht="21" customHeight="1" hidden="1">
      <c r="A183" s="7"/>
      <c r="B183" s="88"/>
      <c r="C183" s="199" t="s">
        <v>4</v>
      </c>
      <c r="D183" s="55">
        <v>0</v>
      </c>
      <c r="E183" s="55">
        <v>0</v>
      </c>
      <c r="F183" s="55">
        <v>0</v>
      </c>
      <c r="G183" s="55">
        <v>0</v>
      </c>
      <c r="H183" s="97">
        <v>0</v>
      </c>
      <c r="I183" s="27"/>
    </row>
    <row r="184" spans="1:9" ht="21" customHeight="1" hidden="1">
      <c r="A184" s="5"/>
      <c r="B184" s="86"/>
      <c r="C184" s="199" t="s">
        <v>2</v>
      </c>
      <c r="D184" s="55">
        <f>D185</f>
        <v>0</v>
      </c>
      <c r="E184" s="55">
        <f>E185</f>
        <v>0</v>
      </c>
      <c r="F184" s="55">
        <f>F185</f>
        <v>0</v>
      </c>
      <c r="G184" s="55">
        <f>G185</f>
        <v>0</v>
      </c>
      <c r="H184" s="97">
        <f>H185</f>
        <v>0</v>
      </c>
      <c r="I184" s="27"/>
    </row>
    <row r="185" spans="1:9" ht="21" customHeight="1" hidden="1">
      <c r="A185" s="6" t="s">
        <v>18</v>
      </c>
      <c r="B185" s="31"/>
      <c r="C185" s="199" t="s">
        <v>3</v>
      </c>
      <c r="D185" s="55">
        <v>0</v>
      </c>
      <c r="E185" s="55">
        <v>0</v>
      </c>
      <c r="F185" s="55">
        <v>0</v>
      </c>
      <c r="G185" s="55">
        <v>0</v>
      </c>
      <c r="H185" s="97">
        <v>0</v>
      </c>
      <c r="I185" s="27"/>
    </row>
    <row r="186" spans="1:9" ht="21" customHeight="1" hidden="1">
      <c r="A186" s="7"/>
      <c r="B186" s="88"/>
      <c r="C186" s="199" t="s">
        <v>4</v>
      </c>
      <c r="D186" s="55">
        <v>0</v>
      </c>
      <c r="E186" s="55">
        <v>0</v>
      </c>
      <c r="F186" s="55">
        <v>0</v>
      </c>
      <c r="G186" s="55">
        <v>0</v>
      </c>
      <c r="H186" s="97">
        <v>0</v>
      </c>
      <c r="I186" s="27"/>
    </row>
    <row r="187" spans="1:9" ht="21" customHeight="1" hidden="1">
      <c r="A187" s="5"/>
      <c r="B187" s="86"/>
      <c r="C187" s="199" t="s">
        <v>2</v>
      </c>
      <c r="D187" s="55">
        <f>D188</f>
        <v>0</v>
      </c>
      <c r="E187" s="55">
        <f>E188</f>
        <v>0</v>
      </c>
      <c r="F187" s="55">
        <f>F188</f>
        <v>0</v>
      </c>
      <c r="G187" s="55">
        <f>G188</f>
        <v>0</v>
      </c>
      <c r="H187" s="97">
        <f>H188</f>
        <v>0</v>
      </c>
      <c r="I187" s="27"/>
    </row>
    <row r="188" spans="1:9" ht="21" customHeight="1" hidden="1">
      <c r="A188" s="15" t="s">
        <v>9</v>
      </c>
      <c r="B188" s="31"/>
      <c r="C188" s="199" t="s">
        <v>3</v>
      </c>
      <c r="D188" s="55">
        <v>0</v>
      </c>
      <c r="E188" s="55">
        <v>0</v>
      </c>
      <c r="F188" s="55">
        <v>0</v>
      </c>
      <c r="G188" s="55">
        <v>0</v>
      </c>
      <c r="H188" s="97">
        <v>0</v>
      </c>
      <c r="I188" s="27"/>
    </row>
    <row r="189" spans="1:9" ht="21" customHeight="1" hidden="1">
      <c r="A189" s="16" t="s">
        <v>1</v>
      </c>
      <c r="B189" s="88"/>
      <c r="C189" s="199" t="s">
        <v>4</v>
      </c>
      <c r="D189" s="55">
        <v>0</v>
      </c>
      <c r="E189" s="55">
        <v>0</v>
      </c>
      <c r="F189" s="55">
        <v>0</v>
      </c>
      <c r="G189" s="55">
        <v>0</v>
      </c>
      <c r="H189" s="97">
        <v>0</v>
      </c>
      <c r="I189" s="27"/>
    </row>
    <row r="190" spans="1:9" ht="21" customHeight="1" hidden="1">
      <c r="A190" s="5"/>
      <c r="B190" s="86"/>
      <c r="C190" s="199" t="s">
        <v>2</v>
      </c>
      <c r="D190" s="55">
        <f>D191</f>
        <v>0</v>
      </c>
      <c r="E190" s="55">
        <f>E191</f>
        <v>0</v>
      </c>
      <c r="F190" s="55">
        <f>F191</f>
        <v>0</v>
      </c>
      <c r="G190" s="55">
        <f>G191</f>
        <v>0</v>
      </c>
      <c r="H190" s="97">
        <f>H191</f>
        <v>0</v>
      </c>
      <c r="I190" s="27"/>
    </row>
    <row r="191" spans="1:9" ht="21" customHeight="1" hidden="1">
      <c r="A191" s="15" t="s">
        <v>11</v>
      </c>
      <c r="B191" s="31"/>
      <c r="C191" s="199" t="s">
        <v>3</v>
      </c>
      <c r="D191" s="55">
        <v>0</v>
      </c>
      <c r="E191" s="55">
        <v>0</v>
      </c>
      <c r="F191" s="55">
        <v>0</v>
      </c>
      <c r="G191" s="55">
        <v>0</v>
      </c>
      <c r="H191" s="97">
        <v>0</v>
      </c>
      <c r="I191" s="27"/>
    </row>
    <row r="192" spans="1:9" ht="21" customHeight="1" hidden="1">
      <c r="A192" s="14" t="s">
        <v>10</v>
      </c>
      <c r="B192" s="88"/>
      <c r="C192" s="199" t="s">
        <v>4</v>
      </c>
      <c r="D192" s="55">
        <v>0</v>
      </c>
      <c r="E192" s="55">
        <v>0</v>
      </c>
      <c r="F192" s="55">
        <v>0</v>
      </c>
      <c r="G192" s="55">
        <v>0</v>
      </c>
      <c r="H192" s="97">
        <v>0</v>
      </c>
      <c r="I192" s="27"/>
    </row>
    <row r="193" spans="1:9" ht="21" customHeight="1" hidden="1">
      <c r="A193" s="5"/>
      <c r="B193" s="86"/>
      <c r="C193" s="199" t="s">
        <v>2</v>
      </c>
      <c r="D193" s="55">
        <f>D194</f>
        <v>0</v>
      </c>
      <c r="E193" s="55">
        <f>E194</f>
        <v>0</v>
      </c>
      <c r="F193" s="55">
        <f>F194</f>
        <v>0</v>
      </c>
      <c r="G193" s="55">
        <f>G194</f>
        <v>0</v>
      </c>
      <c r="H193" s="97">
        <f>H194</f>
        <v>0</v>
      </c>
      <c r="I193" s="27"/>
    </row>
    <row r="194" spans="1:9" ht="21" customHeight="1" hidden="1">
      <c r="A194" s="6" t="s">
        <v>19</v>
      </c>
      <c r="B194" s="31"/>
      <c r="C194" s="199" t="s">
        <v>3</v>
      </c>
      <c r="D194" s="55">
        <v>0</v>
      </c>
      <c r="E194" s="55">
        <v>0</v>
      </c>
      <c r="F194" s="55">
        <v>0</v>
      </c>
      <c r="G194" s="55">
        <v>0</v>
      </c>
      <c r="H194" s="97">
        <v>0</v>
      </c>
      <c r="I194" s="27"/>
    </row>
    <row r="195" spans="1:9" ht="21" customHeight="1" hidden="1">
      <c r="A195" s="7"/>
      <c r="B195" s="88"/>
      <c r="C195" s="199" t="s">
        <v>4</v>
      </c>
      <c r="D195" s="55">
        <v>0</v>
      </c>
      <c r="E195" s="55">
        <v>0</v>
      </c>
      <c r="F195" s="55">
        <v>0</v>
      </c>
      <c r="G195" s="55">
        <v>0</v>
      </c>
      <c r="H195" s="97">
        <v>0</v>
      </c>
      <c r="I195" s="27"/>
    </row>
    <row r="196" spans="1:9" ht="21" customHeight="1" hidden="1">
      <c r="A196" s="5"/>
      <c r="B196" s="86"/>
      <c r="C196" s="199" t="s">
        <v>2</v>
      </c>
      <c r="D196" s="55">
        <f>D197</f>
        <v>0</v>
      </c>
      <c r="E196" s="55">
        <f>E197</f>
        <v>0</v>
      </c>
      <c r="F196" s="55">
        <f>F197</f>
        <v>0</v>
      </c>
      <c r="G196" s="55">
        <f>G197</f>
        <v>0</v>
      </c>
      <c r="H196" s="97">
        <f>H197</f>
        <v>0</v>
      </c>
      <c r="I196" s="27"/>
    </row>
    <row r="197" spans="1:9" ht="21" customHeight="1" hidden="1">
      <c r="A197" s="15" t="s">
        <v>9</v>
      </c>
      <c r="B197" s="31"/>
      <c r="C197" s="199" t="s">
        <v>3</v>
      </c>
      <c r="D197" s="55">
        <v>0</v>
      </c>
      <c r="E197" s="55">
        <v>0</v>
      </c>
      <c r="F197" s="55">
        <v>0</v>
      </c>
      <c r="G197" s="55">
        <v>0</v>
      </c>
      <c r="H197" s="97">
        <v>0</v>
      </c>
      <c r="I197" s="27"/>
    </row>
    <row r="198" spans="1:9" ht="21" customHeight="1" hidden="1">
      <c r="A198" s="16" t="s">
        <v>1</v>
      </c>
      <c r="B198" s="88"/>
      <c r="C198" s="199" t="s">
        <v>4</v>
      </c>
      <c r="D198" s="55">
        <v>0</v>
      </c>
      <c r="E198" s="55">
        <v>0</v>
      </c>
      <c r="F198" s="55">
        <v>0</v>
      </c>
      <c r="G198" s="55">
        <v>0</v>
      </c>
      <c r="H198" s="97">
        <v>0</v>
      </c>
      <c r="I198" s="27"/>
    </row>
    <row r="199" spans="1:9" ht="21" customHeight="1" hidden="1">
      <c r="A199" s="5"/>
      <c r="B199" s="86"/>
      <c r="C199" s="199" t="s">
        <v>2</v>
      </c>
      <c r="D199" s="55">
        <f>D200</f>
        <v>0</v>
      </c>
      <c r="E199" s="55">
        <f>E200</f>
        <v>0</v>
      </c>
      <c r="F199" s="55">
        <f>F200</f>
        <v>0</v>
      </c>
      <c r="G199" s="55">
        <f>G200</f>
        <v>0</v>
      </c>
      <c r="H199" s="97">
        <f>H200</f>
        <v>0</v>
      </c>
      <c r="I199" s="27"/>
    </row>
    <row r="200" spans="1:9" ht="21" customHeight="1" hidden="1">
      <c r="A200" s="15" t="s">
        <v>11</v>
      </c>
      <c r="B200" s="31"/>
      <c r="C200" s="199" t="s">
        <v>3</v>
      </c>
      <c r="D200" s="55">
        <v>0</v>
      </c>
      <c r="E200" s="55">
        <v>0</v>
      </c>
      <c r="F200" s="55">
        <v>0</v>
      </c>
      <c r="G200" s="55">
        <v>0</v>
      </c>
      <c r="H200" s="97">
        <v>0</v>
      </c>
      <c r="I200" s="27"/>
    </row>
    <row r="201" spans="1:9" ht="21" customHeight="1" hidden="1">
      <c r="A201" s="14" t="s">
        <v>10</v>
      </c>
      <c r="B201" s="88"/>
      <c r="C201" s="199" t="s">
        <v>4</v>
      </c>
      <c r="D201" s="55">
        <v>0</v>
      </c>
      <c r="E201" s="55">
        <v>0</v>
      </c>
      <c r="F201" s="55">
        <v>0</v>
      </c>
      <c r="G201" s="55">
        <v>0</v>
      </c>
      <c r="H201" s="97">
        <v>0</v>
      </c>
      <c r="I201" s="27"/>
    </row>
    <row r="202" spans="1:9" ht="21" customHeight="1" hidden="1">
      <c r="A202" s="5"/>
      <c r="B202" s="86"/>
      <c r="C202" s="199" t="s">
        <v>2</v>
      </c>
      <c r="D202" s="100">
        <f>D203</f>
        <v>887400</v>
      </c>
      <c r="E202" s="100">
        <f>E203</f>
        <v>0</v>
      </c>
      <c r="F202" s="100">
        <f>F203</f>
        <v>0</v>
      </c>
      <c r="G202" s="100">
        <f>G203</f>
        <v>0</v>
      </c>
      <c r="H202" s="101">
        <f>H203</f>
        <v>0</v>
      </c>
      <c r="I202" s="27"/>
    </row>
    <row r="203" spans="1:9" ht="21" customHeight="1" hidden="1">
      <c r="A203" s="8" t="s">
        <v>20</v>
      </c>
      <c r="B203" s="87"/>
      <c r="C203" s="199" t="s">
        <v>3</v>
      </c>
      <c r="D203" s="100">
        <f>D205</f>
        <v>887400</v>
      </c>
      <c r="E203" s="100">
        <v>0</v>
      </c>
      <c r="F203" s="100">
        <f>F206+F209+F212+F215+F218+F221+F225+F230+F233</f>
        <v>0</v>
      </c>
      <c r="G203" s="100">
        <f>G206+G209+G212+G215+G218+G221+G225+G230+G233</f>
        <v>0</v>
      </c>
      <c r="H203" s="101">
        <v>0</v>
      </c>
      <c r="I203" s="27"/>
    </row>
    <row r="204" spans="1:9" ht="21" customHeight="1" hidden="1">
      <c r="A204" s="7"/>
      <c r="B204" s="88"/>
      <c r="C204" s="199" t="s">
        <v>4</v>
      </c>
      <c r="D204" s="100">
        <f>D207+D210+D213+D219+D222+D226+D231+D234</f>
        <v>0</v>
      </c>
      <c r="E204" s="100">
        <f>E207+E210+E213+E219+E222+E226+E231+E234</f>
        <v>0</v>
      </c>
      <c r="F204" s="100">
        <f>F207+F210+F213+F219+F222+F226+F231+F234</f>
        <v>0</v>
      </c>
      <c r="G204" s="100">
        <f>G207+G210+G213+G219+G222+G226+G231+G234</f>
        <v>0</v>
      </c>
      <c r="H204" s="100">
        <f>H207+H210+H213+H219+H222+H226+H231+H234</f>
        <v>0</v>
      </c>
      <c r="I204" s="27"/>
    </row>
    <row r="205" spans="1:9" ht="21" customHeight="1" hidden="1">
      <c r="A205" s="5"/>
      <c r="B205" s="86"/>
      <c r="C205" s="199" t="s">
        <v>2</v>
      </c>
      <c r="D205" s="55">
        <f>D206</f>
        <v>887400</v>
      </c>
      <c r="E205" s="55">
        <f>E206</f>
        <v>0</v>
      </c>
      <c r="F205" s="55">
        <f>F206</f>
        <v>0</v>
      </c>
      <c r="G205" s="55">
        <f>G206</f>
        <v>0</v>
      </c>
      <c r="H205" s="97">
        <f>H206</f>
        <v>0</v>
      </c>
      <c r="I205" s="27"/>
    </row>
    <row r="206" spans="1:9" ht="21" customHeight="1" hidden="1">
      <c r="A206" s="6" t="s">
        <v>18</v>
      </c>
      <c r="B206" s="31"/>
      <c r="C206" s="199" t="s">
        <v>3</v>
      </c>
      <c r="D206" s="55">
        <f>D208</f>
        <v>887400</v>
      </c>
      <c r="E206" s="55">
        <v>0</v>
      </c>
      <c r="F206" s="55">
        <v>0</v>
      </c>
      <c r="G206" s="55">
        <v>0</v>
      </c>
      <c r="H206" s="97">
        <v>0</v>
      </c>
      <c r="I206" s="27"/>
    </row>
    <row r="207" spans="1:9" ht="21" customHeight="1" hidden="1">
      <c r="A207" s="6"/>
      <c r="B207" s="31"/>
      <c r="C207" s="199" t="s">
        <v>4</v>
      </c>
      <c r="D207" s="55">
        <v>0</v>
      </c>
      <c r="E207" s="55">
        <v>0</v>
      </c>
      <c r="F207" s="55">
        <v>0</v>
      </c>
      <c r="G207" s="55">
        <v>0</v>
      </c>
      <c r="H207" s="97">
        <v>0</v>
      </c>
      <c r="I207" s="27"/>
    </row>
    <row r="208" spans="1:9" ht="21" customHeight="1" hidden="1">
      <c r="A208" s="5"/>
      <c r="B208" s="86"/>
      <c r="C208" s="199" t="s">
        <v>2</v>
      </c>
      <c r="D208" s="55">
        <f>D209</f>
        <v>887400</v>
      </c>
      <c r="E208" s="55">
        <f>E209</f>
        <v>0</v>
      </c>
      <c r="F208" s="55">
        <f>F209</f>
        <v>0</v>
      </c>
      <c r="G208" s="55">
        <f>G209</f>
        <v>0</v>
      </c>
      <c r="H208" s="97">
        <f>H209</f>
        <v>0</v>
      </c>
      <c r="I208" s="27"/>
    </row>
    <row r="209" spans="1:9" ht="21" customHeight="1" hidden="1">
      <c r="A209" s="15" t="s">
        <v>9</v>
      </c>
      <c r="B209" s="31"/>
      <c r="C209" s="199" t="s">
        <v>3</v>
      </c>
      <c r="D209" s="55">
        <v>887400</v>
      </c>
      <c r="E209" s="55">
        <v>0</v>
      </c>
      <c r="F209" s="55">
        <v>0</v>
      </c>
      <c r="G209" s="55">
        <v>0</v>
      </c>
      <c r="H209" s="97">
        <v>0</v>
      </c>
      <c r="I209" s="30" t="s">
        <v>214</v>
      </c>
    </row>
    <row r="210" spans="1:9" ht="21" customHeight="1" hidden="1">
      <c r="A210" s="16" t="s">
        <v>1</v>
      </c>
      <c r="B210" s="88"/>
      <c r="C210" s="199" t="s">
        <v>4</v>
      </c>
      <c r="D210" s="55">
        <v>0</v>
      </c>
      <c r="E210" s="55">
        <v>0</v>
      </c>
      <c r="F210" s="55">
        <v>0</v>
      </c>
      <c r="G210" s="55">
        <v>0</v>
      </c>
      <c r="H210" s="97">
        <v>0</v>
      </c>
      <c r="I210" s="27"/>
    </row>
    <row r="211" spans="1:9" ht="21" customHeight="1" hidden="1">
      <c r="A211" s="5"/>
      <c r="B211" s="86"/>
      <c r="C211" s="199" t="s">
        <v>2</v>
      </c>
      <c r="D211" s="55">
        <f>D212</f>
        <v>0</v>
      </c>
      <c r="E211" s="55">
        <f>E212</f>
        <v>0</v>
      </c>
      <c r="F211" s="55">
        <f>F212</f>
        <v>0</v>
      </c>
      <c r="G211" s="55">
        <f>G212</f>
        <v>0</v>
      </c>
      <c r="H211" s="97">
        <f>H212</f>
        <v>0</v>
      </c>
      <c r="I211" s="27"/>
    </row>
    <row r="212" spans="1:9" ht="21" customHeight="1" hidden="1">
      <c r="A212" s="15" t="s">
        <v>11</v>
      </c>
      <c r="B212" s="31"/>
      <c r="C212" s="199" t="s">
        <v>3</v>
      </c>
      <c r="D212" s="55">
        <v>0</v>
      </c>
      <c r="E212" s="55">
        <v>0</v>
      </c>
      <c r="F212" s="55">
        <v>0</v>
      </c>
      <c r="G212" s="55">
        <v>0</v>
      </c>
      <c r="H212" s="97">
        <v>0</v>
      </c>
      <c r="I212" s="27"/>
    </row>
    <row r="213" spans="1:9" ht="21" customHeight="1" hidden="1">
      <c r="A213" s="14" t="s">
        <v>10</v>
      </c>
      <c r="B213" s="88"/>
      <c r="C213" s="199" t="s">
        <v>4</v>
      </c>
      <c r="D213" s="55">
        <v>0</v>
      </c>
      <c r="E213" s="55">
        <v>0</v>
      </c>
      <c r="F213" s="55">
        <v>0</v>
      </c>
      <c r="G213" s="55">
        <v>0</v>
      </c>
      <c r="H213" s="97">
        <v>0</v>
      </c>
      <c r="I213" s="27"/>
    </row>
    <row r="214" spans="1:9" ht="21" customHeight="1" hidden="1">
      <c r="A214" s="5"/>
      <c r="B214" s="86"/>
      <c r="C214" s="199" t="s">
        <v>2</v>
      </c>
      <c r="D214" s="55">
        <f>D215</f>
        <v>0</v>
      </c>
      <c r="E214" s="55">
        <f>E215</f>
        <v>0</v>
      </c>
      <c r="F214" s="55">
        <f>F215</f>
        <v>0</v>
      </c>
      <c r="G214" s="55">
        <f>G215</f>
        <v>0</v>
      </c>
      <c r="H214" s="97">
        <f>H215</f>
        <v>0</v>
      </c>
      <c r="I214" s="27"/>
    </row>
    <row r="215" spans="1:9" ht="21" customHeight="1" hidden="1">
      <c r="A215" s="6" t="s">
        <v>19</v>
      </c>
      <c r="B215" s="31"/>
      <c r="C215" s="199" t="s">
        <v>3</v>
      </c>
      <c r="D215" s="55">
        <v>0</v>
      </c>
      <c r="E215" s="55">
        <v>0</v>
      </c>
      <c r="F215" s="55">
        <v>0</v>
      </c>
      <c r="G215" s="55">
        <v>0</v>
      </c>
      <c r="H215" s="97">
        <v>0</v>
      </c>
      <c r="I215" s="27"/>
    </row>
    <row r="216" spans="1:9" ht="21" customHeight="1" hidden="1">
      <c r="A216" s="7"/>
      <c r="B216" s="88"/>
      <c r="C216" s="199" t="s">
        <v>4</v>
      </c>
      <c r="D216" s="55">
        <v>0</v>
      </c>
      <c r="E216" s="55">
        <v>0</v>
      </c>
      <c r="F216" s="55">
        <v>0</v>
      </c>
      <c r="G216" s="55">
        <v>0</v>
      </c>
      <c r="H216" s="97">
        <v>0</v>
      </c>
      <c r="I216" s="27"/>
    </row>
    <row r="217" spans="1:9" ht="21" customHeight="1" hidden="1">
      <c r="A217" s="5"/>
      <c r="B217" s="86"/>
      <c r="C217" s="199" t="s">
        <v>2</v>
      </c>
      <c r="D217" s="55">
        <f>D218</f>
        <v>0</v>
      </c>
      <c r="E217" s="55">
        <f>E218</f>
        <v>0</v>
      </c>
      <c r="F217" s="55">
        <f>F218</f>
        <v>0</v>
      </c>
      <c r="G217" s="55">
        <f>G218</f>
        <v>0</v>
      </c>
      <c r="H217" s="97">
        <f>H218</f>
        <v>0</v>
      </c>
      <c r="I217" s="27"/>
    </row>
    <row r="218" spans="1:9" ht="21" customHeight="1" hidden="1">
      <c r="A218" s="15" t="s">
        <v>9</v>
      </c>
      <c r="B218" s="31"/>
      <c r="C218" s="199" t="s">
        <v>3</v>
      </c>
      <c r="D218" s="55">
        <v>0</v>
      </c>
      <c r="E218" s="55">
        <v>0</v>
      </c>
      <c r="F218" s="55">
        <v>0</v>
      </c>
      <c r="G218" s="55">
        <v>0</v>
      </c>
      <c r="H218" s="97">
        <v>0</v>
      </c>
      <c r="I218" s="27"/>
    </row>
    <row r="219" spans="1:9" ht="21" customHeight="1" hidden="1">
      <c r="A219" s="16" t="s">
        <v>1</v>
      </c>
      <c r="B219" s="88"/>
      <c r="C219" s="199" t="s">
        <v>4</v>
      </c>
      <c r="D219" s="55">
        <v>0</v>
      </c>
      <c r="E219" s="55">
        <v>0</v>
      </c>
      <c r="F219" s="55">
        <v>0</v>
      </c>
      <c r="G219" s="55">
        <v>0</v>
      </c>
      <c r="H219" s="97">
        <v>0</v>
      </c>
      <c r="I219" s="27"/>
    </row>
    <row r="220" spans="1:9" ht="21" customHeight="1" hidden="1">
      <c r="A220" s="5"/>
      <c r="B220" s="86"/>
      <c r="C220" s="199" t="s">
        <v>2</v>
      </c>
      <c r="D220" s="55">
        <f>D221</f>
        <v>0</v>
      </c>
      <c r="E220" s="55">
        <f>E221</f>
        <v>0</v>
      </c>
      <c r="F220" s="55">
        <f>F221</f>
        <v>0</v>
      </c>
      <c r="G220" s="55">
        <f>G221</f>
        <v>0</v>
      </c>
      <c r="H220" s="97">
        <f>H221</f>
        <v>0</v>
      </c>
      <c r="I220" s="27"/>
    </row>
    <row r="221" spans="1:9" ht="21" customHeight="1" hidden="1">
      <c r="A221" s="15" t="s">
        <v>11</v>
      </c>
      <c r="B221" s="31"/>
      <c r="C221" s="199" t="s">
        <v>3</v>
      </c>
      <c r="D221" s="55">
        <v>0</v>
      </c>
      <c r="E221" s="55">
        <v>0</v>
      </c>
      <c r="F221" s="55">
        <v>0</v>
      </c>
      <c r="G221" s="55">
        <v>0</v>
      </c>
      <c r="H221" s="97">
        <v>0</v>
      </c>
      <c r="I221" s="27"/>
    </row>
    <row r="222" spans="1:9" ht="21" customHeight="1" hidden="1">
      <c r="A222" s="14" t="s">
        <v>10</v>
      </c>
      <c r="B222" s="88"/>
      <c r="C222" s="199" t="s">
        <v>4</v>
      </c>
      <c r="D222" s="55">
        <v>0</v>
      </c>
      <c r="E222" s="55">
        <v>0</v>
      </c>
      <c r="F222" s="55">
        <v>0</v>
      </c>
      <c r="G222" s="55">
        <v>0</v>
      </c>
      <c r="H222" s="97">
        <v>0</v>
      </c>
      <c r="I222" s="27"/>
    </row>
    <row r="223" spans="1:9" ht="21" customHeight="1" hidden="1">
      <c r="A223" s="5"/>
      <c r="B223" s="86"/>
      <c r="C223" s="199" t="s">
        <v>2</v>
      </c>
      <c r="D223" s="55">
        <f>D224</f>
        <v>0</v>
      </c>
      <c r="E223" s="55">
        <f>E224</f>
        <v>0</v>
      </c>
      <c r="F223" s="55">
        <f>F224</f>
        <v>0</v>
      </c>
      <c r="G223" s="55">
        <f>G224</f>
        <v>0</v>
      </c>
      <c r="H223" s="97">
        <f>H224</f>
        <v>0</v>
      </c>
      <c r="I223" s="27"/>
    </row>
    <row r="224" spans="1:9" ht="21" customHeight="1" hidden="1">
      <c r="A224" s="6"/>
      <c r="B224" s="31"/>
      <c r="C224" s="199" t="s">
        <v>3</v>
      </c>
      <c r="D224" s="55">
        <v>0</v>
      </c>
      <c r="E224" s="55">
        <v>0</v>
      </c>
      <c r="F224" s="55">
        <v>0</v>
      </c>
      <c r="G224" s="55">
        <v>0</v>
      </c>
      <c r="H224" s="97">
        <v>0</v>
      </c>
      <c r="I224" s="27"/>
    </row>
    <row r="225" spans="1:9" ht="21" customHeight="1" hidden="1">
      <c r="A225" s="7"/>
      <c r="B225" s="88"/>
      <c r="C225" s="199" t="s">
        <v>4</v>
      </c>
      <c r="D225" s="55">
        <v>0</v>
      </c>
      <c r="E225" s="55">
        <v>0</v>
      </c>
      <c r="F225" s="55">
        <v>0</v>
      </c>
      <c r="G225" s="55">
        <v>0</v>
      </c>
      <c r="H225" s="97">
        <v>0</v>
      </c>
      <c r="I225" s="27"/>
    </row>
    <row r="226" ht="12" customHeight="1"/>
    <row r="227" ht="12" customHeight="1"/>
    <row r="228" ht="12" customHeight="1"/>
    <row r="229" spans="1:2" ht="21">
      <c r="A229" s="3" t="s">
        <v>240</v>
      </c>
      <c r="B229" s="243" t="s">
        <v>33</v>
      </c>
    </row>
    <row r="230" spans="1:2" ht="21">
      <c r="A230" s="109"/>
      <c r="B230" s="243" t="s">
        <v>35</v>
      </c>
    </row>
    <row r="231" ht="21">
      <c r="B231" s="243" t="s">
        <v>36</v>
      </c>
    </row>
    <row r="232" ht="21">
      <c r="B232" s="243" t="s">
        <v>37</v>
      </c>
    </row>
    <row r="233" spans="1:2" ht="21">
      <c r="A233" s="1" t="s">
        <v>32</v>
      </c>
      <c r="B233" s="243" t="s">
        <v>38</v>
      </c>
    </row>
    <row r="234" ht="21">
      <c r="B234" s="109" t="s">
        <v>379</v>
      </c>
    </row>
    <row r="235" ht="21">
      <c r="B235" s="109" t="s">
        <v>450</v>
      </c>
    </row>
    <row r="236" ht="21">
      <c r="B236" s="109" t="s">
        <v>352</v>
      </c>
    </row>
    <row r="237" ht="21">
      <c r="B237" s="109" t="s">
        <v>451</v>
      </c>
    </row>
    <row r="238" ht="21">
      <c r="B238" s="109" t="s">
        <v>354</v>
      </c>
    </row>
    <row r="239" ht="21">
      <c r="B239" s="109" t="s">
        <v>355</v>
      </c>
    </row>
    <row r="240" ht="21">
      <c r="B240" s="109" t="s">
        <v>353</v>
      </c>
    </row>
    <row r="241" ht="21">
      <c r="B241" s="109" t="s">
        <v>373</v>
      </c>
    </row>
    <row r="242" spans="2:3" ht="21">
      <c r="B242" s="109"/>
      <c r="C242" s="1" t="s">
        <v>375</v>
      </c>
    </row>
    <row r="243" spans="2:3" ht="21">
      <c r="B243" s="109"/>
      <c r="C243" s="1" t="s">
        <v>374</v>
      </c>
    </row>
    <row r="244" ht="21">
      <c r="B244" s="109"/>
    </row>
    <row r="245" ht="21">
      <c r="B245" s="109"/>
    </row>
    <row r="246" ht="21">
      <c r="B246" s="109"/>
    </row>
    <row r="247" ht="21">
      <c r="B247" s="109"/>
    </row>
    <row r="248" ht="21">
      <c r="B248" s="109"/>
    </row>
  </sheetData>
  <sheetProtection/>
  <mergeCells count="4">
    <mergeCell ref="A9:C10"/>
    <mergeCell ref="I9:I10"/>
    <mergeCell ref="A1:I1"/>
    <mergeCell ref="A2:I2"/>
  </mergeCells>
  <printOptions/>
  <pageMargins left="0" right="0" top="0.3937007874015748" bottom="0.3937007874015748" header="0.31496062992125984" footer="0.31496062992125984"/>
  <pageSetup horizontalDpi="600" verticalDpi="600" orientation="portrait" paperSize="9" scale="75" r:id="rId1"/>
  <headerFooter alignWithMargins="0">
    <oddFooter>&amp;Cหน้าที่ &amp;P จาก &amp;N&amp;R&amp;F 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20"/>
  <sheetViews>
    <sheetView zoomScale="110" zoomScaleNormal="110" zoomScalePageLayoutView="0" workbookViewId="0" topLeftCell="A85">
      <selection activeCell="G28" sqref="G28"/>
    </sheetView>
  </sheetViews>
  <sheetFormatPr defaultColWidth="9.00390625" defaultRowHeight="14.25"/>
  <cols>
    <col min="1" max="1" width="4.625" style="271" customWidth="1"/>
    <col min="2" max="2" width="3.75390625" style="271" customWidth="1"/>
    <col min="3" max="3" width="5.25390625" style="271" customWidth="1"/>
    <col min="4" max="4" width="9.00390625" style="271" customWidth="1"/>
    <col min="5" max="5" width="2.50390625" style="275" customWidth="1"/>
    <col min="6" max="7" width="9.00390625" style="271" customWidth="1"/>
    <col min="8" max="8" width="11.25390625" style="271" customWidth="1"/>
    <col min="9" max="9" width="11.00390625" style="271" customWidth="1"/>
    <col min="10" max="10" width="9.875" style="271" customWidth="1"/>
    <col min="11" max="11" width="10.75390625" style="271" customWidth="1"/>
    <col min="12" max="12" width="9.625" style="271" customWidth="1"/>
    <col min="13" max="13" width="9.00390625" style="271" customWidth="1"/>
    <col min="14" max="14" width="10.375" style="271" customWidth="1"/>
    <col min="15" max="16384" width="9.00390625" style="271" customWidth="1"/>
  </cols>
  <sheetData>
    <row r="1" spans="1:21" ht="28.5">
      <c r="A1" s="295" t="s">
        <v>269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15"/>
      <c r="M1" s="216"/>
      <c r="N1" s="216"/>
      <c r="O1" s="216"/>
      <c r="P1" s="216"/>
      <c r="Q1" s="216"/>
      <c r="R1" s="216"/>
      <c r="S1" s="216"/>
      <c r="T1" s="216"/>
      <c r="U1" s="216"/>
    </row>
    <row r="2" spans="1:21" ht="2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  <c r="M2" s="280"/>
      <c r="N2" s="280"/>
      <c r="O2" s="281"/>
      <c r="P2" s="280"/>
      <c r="Q2" s="280"/>
      <c r="R2" s="280"/>
      <c r="S2" s="270"/>
      <c r="T2" s="270"/>
      <c r="U2" s="270"/>
    </row>
    <row r="3" spans="1:24" ht="21">
      <c r="A3" s="269"/>
      <c r="B3" s="269"/>
      <c r="C3" s="270" t="s">
        <v>266</v>
      </c>
      <c r="D3" s="269"/>
      <c r="E3" s="269"/>
      <c r="F3" s="269"/>
      <c r="G3" s="269"/>
      <c r="H3" s="269"/>
      <c r="L3" s="270"/>
      <c r="M3" s="270"/>
      <c r="N3" s="270"/>
      <c r="O3" s="272"/>
      <c r="P3" s="270"/>
      <c r="Q3" s="270"/>
      <c r="R3" s="270"/>
      <c r="S3" s="270"/>
      <c r="T3" s="270"/>
      <c r="U3" s="270"/>
      <c r="V3" s="270"/>
      <c r="W3" s="270"/>
      <c r="X3" s="270"/>
    </row>
    <row r="4" spans="1:23" ht="21">
      <c r="A4" s="270" t="s">
        <v>310</v>
      </c>
      <c r="B4" s="269"/>
      <c r="C4" s="269"/>
      <c r="D4" s="269"/>
      <c r="E4" s="269"/>
      <c r="F4" s="269"/>
      <c r="G4" s="269"/>
      <c r="H4" s="269"/>
      <c r="L4" s="270"/>
      <c r="M4" s="270"/>
      <c r="N4" s="282"/>
      <c r="O4" s="283"/>
      <c r="P4" s="270"/>
      <c r="Q4" s="270"/>
      <c r="R4" s="270"/>
      <c r="S4" s="270"/>
      <c r="T4" s="270"/>
      <c r="U4" s="270"/>
      <c r="V4" s="270"/>
      <c r="W4" s="270"/>
    </row>
    <row r="5" spans="1:15" s="270" customFormat="1" ht="21">
      <c r="A5" s="270" t="s">
        <v>267</v>
      </c>
      <c r="O5" s="283"/>
    </row>
    <row r="6" spans="2:15" s="270" customFormat="1" ht="21">
      <c r="B6" s="270" t="s">
        <v>274</v>
      </c>
      <c r="E6" s="272"/>
      <c r="O6" s="283"/>
    </row>
    <row r="7" spans="2:15" s="270" customFormat="1" ht="21">
      <c r="B7" s="270" t="s">
        <v>275</v>
      </c>
      <c r="E7" s="272"/>
      <c r="O7" s="283"/>
    </row>
    <row r="8" spans="2:15" s="270" customFormat="1" ht="21">
      <c r="B8" s="270" t="s">
        <v>315</v>
      </c>
      <c r="E8" s="272"/>
      <c r="O8" s="283"/>
    </row>
    <row r="9" spans="2:15" s="270" customFormat="1" ht="21">
      <c r="B9" s="270" t="s">
        <v>316</v>
      </c>
      <c r="E9" s="272"/>
      <c r="O9" s="283"/>
    </row>
    <row r="10" spans="2:15" s="270" customFormat="1" ht="21">
      <c r="B10" s="270" t="s">
        <v>278</v>
      </c>
      <c r="O10" s="283"/>
    </row>
    <row r="11" spans="2:15" s="270" customFormat="1" ht="21">
      <c r="B11" s="270" t="s">
        <v>279</v>
      </c>
      <c r="O11" s="283"/>
    </row>
    <row r="12" spans="2:15" s="270" customFormat="1" ht="21">
      <c r="B12" s="270" t="s">
        <v>277</v>
      </c>
      <c r="O12" s="283"/>
    </row>
    <row r="13" s="270" customFormat="1" ht="21">
      <c r="O13" s="284"/>
    </row>
    <row r="14" s="270" customFormat="1" ht="21">
      <c r="O14" s="284"/>
    </row>
    <row r="15" s="270" customFormat="1" ht="21">
      <c r="O15" s="284"/>
    </row>
    <row r="16" s="270" customFormat="1" ht="21">
      <c r="O16" s="284"/>
    </row>
    <row r="17" spans="14:15" s="270" customFormat="1" ht="21">
      <c r="N17" s="282"/>
      <c r="O17" s="283"/>
    </row>
    <row r="18" s="270" customFormat="1" ht="21">
      <c r="O18" s="284"/>
    </row>
    <row r="19" s="270" customFormat="1" ht="21">
      <c r="O19" s="284"/>
    </row>
    <row r="20" spans="14:15" s="270" customFormat="1" ht="21">
      <c r="N20" s="282"/>
      <c r="O20" s="283"/>
    </row>
    <row r="21" s="270" customFormat="1" ht="21">
      <c r="O21" s="284"/>
    </row>
    <row r="22" spans="14:15" s="270" customFormat="1" ht="21">
      <c r="N22" s="282"/>
      <c r="O22" s="283"/>
    </row>
    <row r="23" s="270" customFormat="1" ht="21">
      <c r="O23" s="284"/>
    </row>
    <row r="24" spans="14:15" s="270" customFormat="1" ht="21">
      <c r="N24" s="282"/>
      <c r="O24" s="283"/>
    </row>
    <row r="25" s="270" customFormat="1" ht="21">
      <c r="O25" s="272"/>
    </row>
    <row r="26" spans="14:15" s="270" customFormat="1" ht="21">
      <c r="N26" s="282"/>
      <c r="O26" s="272"/>
    </row>
    <row r="27" s="270" customFormat="1" ht="21">
      <c r="O27" s="272"/>
    </row>
    <row r="28" s="270" customFormat="1" ht="21">
      <c r="O28" s="272"/>
    </row>
    <row r="29" s="270" customFormat="1" ht="21">
      <c r="O29" s="272"/>
    </row>
    <row r="30" spans="14:15" s="270" customFormat="1" ht="21">
      <c r="N30" s="282"/>
      <c r="O30" s="272"/>
    </row>
    <row r="31" s="270" customFormat="1" ht="21">
      <c r="O31" s="272"/>
    </row>
    <row r="32" spans="14:15" s="270" customFormat="1" ht="21">
      <c r="N32" s="282"/>
      <c r="O32" s="272"/>
    </row>
    <row r="33" s="270" customFormat="1" ht="21">
      <c r="O33" s="272"/>
    </row>
    <row r="34" spans="14:15" s="270" customFormat="1" ht="21">
      <c r="N34" s="282"/>
      <c r="O34" s="272"/>
    </row>
    <row r="35" spans="12:20" s="270" customFormat="1" ht="21">
      <c r="L35" s="280"/>
      <c r="N35" s="280"/>
      <c r="O35" s="281"/>
      <c r="P35" s="280"/>
      <c r="Q35" s="280"/>
      <c r="R35" s="280"/>
      <c r="S35" s="280"/>
      <c r="T35" s="280"/>
    </row>
    <row r="36" spans="12:20" s="270" customFormat="1" ht="21">
      <c r="L36" s="280"/>
      <c r="N36" s="280"/>
      <c r="O36" s="281"/>
      <c r="P36" s="280"/>
      <c r="Q36" s="280"/>
      <c r="R36" s="280"/>
      <c r="S36" s="280"/>
      <c r="T36" s="280"/>
    </row>
    <row r="37" spans="13:15" s="270" customFormat="1" ht="21">
      <c r="M37" s="280"/>
      <c r="N37" s="282"/>
      <c r="O37" s="272"/>
    </row>
    <row r="38" spans="13:15" s="270" customFormat="1" ht="21">
      <c r="M38" s="280"/>
      <c r="N38" s="282"/>
      <c r="O38" s="272"/>
    </row>
    <row r="39" spans="1:17" s="270" customFormat="1" ht="28.5">
      <c r="A39" s="215" t="s">
        <v>276</v>
      </c>
      <c r="B39" s="216"/>
      <c r="C39" s="216"/>
      <c r="D39" s="216"/>
      <c r="E39" s="216"/>
      <c r="F39" s="216"/>
      <c r="G39" s="216"/>
      <c r="H39" s="216"/>
      <c r="I39" s="216"/>
      <c r="J39" s="216"/>
      <c r="L39" s="280"/>
      <c r="N39" s="280"/>
      <c r="O39" s="281"/>
      <c r="P39" s="280"/>
      <c r="Q39" s="280"/>
    </row>
    <row r="40" spans="1:17" s="270" customFormat="1" ht="21">
      <c r="A40" s="280" t="s">
        <v>280</v>
      </c>
      <c r="B40" s="280"/>
      <c r="C40" s="280"/>
      <c r="D40" s="281"/>
      <c r="E40" s="280"/>
      <c r="F40" s="280"/>
      <c r="G40" s="280"/>
      <c r="L40" s="280"/>
      <c r="N40" s="280"/>
      <c r="O40" s="281"/>
      <c r="P40" s="280"/>
      <c r="Q40" s="280"/>
    </row>
    <row r="41" spans="2:15" s="270" customFormat="1" ht="21">
      <c r="B41" s="270" t="s">
        <v>421</v>
      </c>
      <c r="D41" s="272"/>
      <c r="N41" s="282"/>
      <c r="O41" s="272"/>
    </row>
    <row r="42" spans="3:4" s="270" customFormat="1" ht="21">
      <c r="C42" s="282" t="s">
        <v>300</v>
      </c>
      <c r="D42" s="283" t="s">
        <v>422</v>
      </c>
    </row>
    <row r="43" s="270" customFormat="1" ht="21">
      <c r="D43" s="283" t="s">
        <v>423</v>
      </c>
    </row>
    <row r="44" s="270" customFormat="1" ht="21">
      <c r="D44" s="283" t="s">
        <v>424</v>
      </c>
    </row>
    <row r="45" s="270" customFormat="1" ht="21">
      <c r="D45" s="283" t="s">
        <v>425</v>
      </c>
    </row>
    <row r="46" s="270" customFormat="1" ht="21">
      <c r="D46" s="283" t="s">
        <v>426</v>
      </c>
    </row>
    <row r="47" s="270" customFormat="1" ht="21">
      <c r="D47" s="283" t="s">
        <v>427</v>
      </c>
    </row>
    <row r="48" s="270" customFormat="1" ht="21">
      <c r="D48" s="283" t="s">
        <v>428</v>
      </c>
    </row>
    <row r="49" s="270" customFormat="1" ht="21">
      <c r="D49" s="283" t="s">
        <v>429</v>
      </c>
    </row>
    <row r="50" s="270" customFormat="1" ht="21">
      <c r="D50" s="283" t="s">
        <v>430</v>
      </c>
    </row>
    <row r="51" spans="4:13" s="270" customFormat="1" ht="21">
      <c r="D51" s="284" t="s">
        <v>431</v>
      </c>
      <c r="M51" s="273"/>
    </row>
    <row r="52" spans="4:21" s="270" customFormat="1" ht="21">
      <c r="D52" s="284" t="s">
        <v>432</v>
      </c>
      <c r="L52" s="273"/>
      <c r="M52" s="273"/>
      <c r="N52" s="273"/>
      <c r="O52" s="273"/>
      <c r="P52" s="273"/>
      <c r="Q52" s="273"/>
      <c r="R52" s="273"/>
      <c r="S52" s="273"/>
      <c r="T52" s="273"/>
      <c r="U52" s="273"/>
    </row>
    <row r="53" spans="4:24" s="270" customFormat="1" ht="21">
      <c r="D53" s="284"/>
      <c r="L53" s="273"/>
      <c r="M53" s="271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</row>
    <row r="54" spans="2:24" s="270" customFormat="1" ht="21">
      <c r="B54" s="270" t="s">
        <v>433</v>
      </c>
      <c r="D54" s="284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3"/>
      <c r="W54" s="273"/>
      <c r="X54" s="273"/>
    </row>
    <row r="55" spans="1:24" s="273" customFormat="1" ht="21">
      <c r="A55" s="270"/>
      <c r="B55" s="270"/>
      <c r="C55" s="270" t="s">
        <v>434</v>
      </c>
      <c r="D55" s="284"/>
      <c r="E55" s="270"/>
      <c r="F55" s="270"/>
      <c r="G55" s="270"/>
      <c r="H55" s="270"/>
      <c r="I55" s="270"/>
      <c r="J55" s="270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</row>
    <row r="56" spans="1:24" s="273" customFormat="1" ht="21">
      <c r="A56" s="270"/>
      <c r="B56" s="270"/>
      <c r="C56" s="282" t="s">
        <v>300</v>
      </c>
      <c r="D56" s="283" t="s">
        <v>301</v>
      </c>
      <c r="E56" s="270"/>
      <c r="F56" s="270"/>
      <c r="G56" s="270"/>
      <c r="H56" s="270"/>
      <c r="I56" s="270"/>
      <c r="J56" s="270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</row>
    <row r="57" spans="1:10" ht="21">
      <c r="A57" s="270"/>
      <c r="B57" s="270"/>
      <c r="C57" s="270"/>
      <c r="D57" s="284" t="s">
        <v>435</v>
      </c>
      <c r="E57" s="270"/>
      <c r="F57" s="270"/>
      <c r="G57" s="270"/>
      <c r="H57" s="270"/>
      <c r="I57" s="270"/>
      <c r="J57" s="270"/>
    </row>
    <row r="58" spans="1:13" ht="21">
      <c r="A58" s="270"/>
      <c r="B58" s="270" t="s">
        <v>436</v>
      </c>
      <c r="C58" s="270"/>
      <c r="D58" s="284"/>
      <c r="E58" s="270"/>
      <c r="F58" s="270"/>
      <c r="G58" s="270"/>
      <c r="H58" s="270"/>
      <c r="I58" s="270"/>
      <c r="J58" s="270"/>
      <c r="M58" s="273"/>
    </row>
    <row r="59" spans="1:21" ht="21">
      <c r="A59" s="270"/>
      <c r="B59" s="270"/>
      <c r="C59" s="282" t="s">
        <v>300</v>
      </c>
      <c r="D59" s="283" t="s">
        <v>302</v>
      </c>
      <c r="E59" s="270"/>
      <c r="F59" s="270"/>
      <c r="G59" s="270"/>
      <c r="H59" s="270"/>
      <c r="I59" s="270"/>
      <c r="J59" s="270"/>
      <c r="L59" s="273"/>
      <c r="N59" s="273"/>
      <c r="O59" s="273"/>
      <c r="P59" s="273"/>
      <c r="Q59" s="273"/>
      <c r="R59" s="273"/>
      <c r="S59" s="273"/>
      <c r="T59" s="273"/>
      <c r="U59" s="273"/>
    </row>
    <row r="60" spans="1:24" ht="21">
      <c r="A60" s="270"/>
      <c r="B60" s="270" t="s">
        <v>437</v>
      </c>
      <c r="C60" s="270"/>
      <c r="D60" s="284"/>
      <c r="E60" s="270"/>
      <c r="F60" s="270"/>
      <c r="G60" s="270"/>
      <c r="H60" s="270"/>
      <c r="I60" s="270"/>
      <c r="J60" s="270"/>
      <c r="V60" s="273"/>
      <c r="W60" s="273"/>
      <c r="X60" s="273"/>
    </row>
    <row r="61" spans="1:10" ht="21">
      <c r="A61" s="270"/>
      <c r="B61" s="270"/>
      <c r="C61" s="282" t="s">
        <v>300</v>
      </c>
      <c r="D61" s="283" t="s">
        <v>303</v>
      </c>
      <c r="E61" s="270"/>
      <c r="F61" s="270"/>
      <c r="G61" s="270"/>
      <c r="H61" s="270"/>
      <c r="I61" s="270"/>
      <c r="J61" s="270"/>
    </row>
    <row r="62" spans="1:24" s="273" customFormat="1" ht="21">
      <c r="A62" s="270"/>
      <c r="B62" s="270" t="s">
        <v>438</v>
      </c>
      <c r="C62" s="270"/>
      <c r="D62" s="284"/>
      <c r="E62" s="270"/>
      <c r="F62" s="270"/>
      <c r="G62" s="270"/>
      <c r="H62" s="270"/>
      <c r="I62" s="270"/>
      <c r="J62" s="270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</row>
    <row r="63" spans="1:10" ht="21">
      <c r="A63" s="270"/>
      <c r="B63" s="270"/>
      <c r="C63" s="282" t="s">
        <v>300</v>
      </c>
      <c r="D63" s="283" t="s">
        <v>304</v>
      </c>
      <c r="E63" s="270"/>
      <c r="F63" s="270"/>
      <c r="G63" s="270"/>
      <c r="H63" s="270"/>
      <c r="I63" s="270"/>
      <c r="J63" s="270"/>
    </row>
    <row r="64" spans="1:10" ht="21">
      <c r="A64" s="270"/>
      <c r="B64" s="270" t="s">
        <v>439</v>
      </c>
      <c r="C64" s="270"/>
      <c r="D64" s="272"/>
      <c r="E64" s="270"/>
      <c r="F64" s="270"/>
      <c r="G64" s="270"/>
      <c r="H64" s="270"/>
      <c r="I64" s="270"/>
      <c r="J64" s="270"/>
    </row>
    <row r="65" spans="1:10" ht="21">
      <c r="A65" s="270"/>
      <c r="B65" s="270"/>
      <c r="C65" s="282" t="s">
        <v>300</v>
      </c>
      <c r="D65" s="272" t="s">
        <v>440</v>
      </c>
      <c r="E65" s="270"/>
      <c r="F65" s="270"/>
      <c r="G65" s="270"/>
      <c r="H65" s="270"/>
      <c r="I65" s="270"/>
      <c r="J65" s="270"/>
    </row>
    <row r="66" spans="1:13" ht="21">
      <c r="A66" s="270"/>
      <c r="B66" s="270"/>
      <c r="C66" s="270"/>
      <c r="D66" s="272" t="s">
        <v>441</v>
      </c>
      <c r="E66" s="270"/>
      <c r="F66" s="270"/>
      <c r="G66" s="270"/>
      <c r="H66" s="270"/>
      <c r="I66" s="270"/>
      <c r="J66" s="270"/>
      <c r="M66" s="273"/>
    </row>
    <row r="67" spans="1:21" ht="21">
      <c r="A67" s="270"/>
      <c r="B67" s="270"/>
      <c r="C67" s="270"/>
      <c r="D67" s="272" t="s">
        <v>442</v>
      </c>
      <c r="E67" s="270"/>
      <c r="F67" s="270"/>
      <c r="G67" s="270"/>
      <c r="H67" s="270"/>
      <c r="I67" s="270"/>
      <c r="J67" s="270"/>
      <c r="L67" s="273"/>
      <c r="N67" s="273"/>
      <c r="O67" s="273"/>
      <c r="P67" s="273"/>
      <c r="Q67" s="273"/>
      <c r="R67" s="273"/>
      <c r="S67" s="273"/>
      <c r="T67" s="273"/>
      <c r="U67" s="273"/>
    </row>
    <row r="68" spans="1:24" ht="21">
      <c r="A68" s="270"/>
      <c r="B68" s="270" t="s">
        <v>443</v>
      </c>
      <c r="C68" s="270"/>
      <c r="D68" s="272"/>
      <c r="E68" s="270"/>
      <c r="F68" s="270"/>
      <c r="G68" s="270"/>
      <c r="H68" s="270"/>
      <c r="I68" s="270"/>
      <c r="J68" s="270"/>
      <c r="V68" s="273"/>
      <c r="W68" s="273"/>
      <c r="X68" s="273"/>
    </row>
    <row r="69" spans="1:10" ht="21">
      <c r="A69" s="270"/>
      <c r="B69" s="270"/>
      <c r="C69" s="282" t="s">
        <v>300</v>
      </c>
      <c r="D69" s="272" t="s">
        <v>233</v>
      </c>
      <c r="E69" s="270"/>
      <c r="F69" s="270"/>
      <c r="G69" s="270"/>
      <c r="H69" s="270"/>
      <c r="I69" s="270"/>
      <c r="J69" s="270"/>
    </row>
    <row r="70" spans="1:24" s="273" customFormat="1" ht="21">
      <c r="A70" s="270"/>
      <c r="B70" s="270" t="s">
        <v>444</v>
      </c>
      <c r="C70" s="270"/>
      <c r="D70" s="272"/>
      <c r="E70" s="270"/>
      <c r="F70" s="270"/>
      <c r="G70" s="270"/>
      <c r="H70" s="270"/>
      <c r="I70" s="270"/>
      <c r="J70" s="270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</row>
    <row r="71" spans="1:10" ht="21">
      <c r="A71" s="270"/>
      <c r="B71" s="270"/>
      <c r="C71" s="282" t="s">
        <v>300</v>
      </c>
      <c r="D71" s="272" t="s">
        <v>305</v>
      </c>
      <c r="E71" s="270"/>
      <c r="F71" s="270"/>
      <c r="G71" s="270"/>
      <c r="H71" s="270"/>
      <c r="I71" s="270"/>
      <c r="J71" s="270"/>
    </row>
    <row r="72" spans="1:13" ht="21">
      <c r="A72" s="270"/>
      <c r="B72" s="270" t="s">
        <v>445</v>
      </c>
      <c r="C72" s="270"/>
      <c r="D72" s="272"/>
      <c r="E72" s="270"/>
      <c r="F72" s="270"/>
      <c r="G72" s="270"/>
      <c r="H72" s="270"/>
      <c r="I72" s="270"/>
      <c r="J72" s="270"/>
      <c r="M72" s="273"/>
    </row>
    <row r="73" spans="1:21" ht="21">
      <c r="A73" s="270"/>
      <c r="B73" s="270"/>
      <c r="C73" s="282" t="s">
        <v>300</v>
      </c>
      <c r="D73" s="272" t="s">
        <v>234</v>
      </c>
      <c r="E73" s="270"/>
      <c r="F73" s="270"/>
      <c r="G73" s="270"/>
      <c r="H73" s="270"/>
      <c r="I73" s="270"/>
      <c r="J73" s="270"/>
      <c r="L73" s="273"/>
      <c r="M73" s="273"/>
      <c r="N73" s="273"/>
      <c r="O73" s="273"/>
      <c r="P73" s="273"/>
      <c r="Q73" s="273"/>
      <c r="R73" s="273"/>
      <c r="S73" s="273"/>
      <c r="T73" s="273"/>
      <c r="U73" s="273"/>
    </row>
    <row r="74" spans="1:24" ht="21">
      <c r="A74" s="280" t="s">
        <v>306</v>
      </c>
      <c r="B74" s="270"/>
      <c r="C74" s="280"/>
      <c r="D74" s="281"/>
      <c r="E74" s="280"/>
      <c r="F74" s="280"/>
      <c r="G74" s="280"/>
      <c r="H74" s="280"/>
      <c r="I74" s="280"/>
      <c r="J74" s="270"/>
      <c r="L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</row>
    <row r="75" spans="1:24" ht="21">
      <c r="A75" s="280"/>
      <c r="B75" s="270" t="s">
        <v>446</v>
      </c>
      <c r="C75" s="280"/>
      <c r="D75" s="281"/>
      <c r="E75" s="280"/>
      <c r="F75" s="280"/>
      <c r="G75" s="280"/>
      <c r="H75" s="280"/>
      <c r="I75" s="280"/>
      <c r="J75" s="270"/>
      <c r="V75" s="273"/>
      <c r="W75" s="273"/>
      <c r="X75" s="273"/>
    </row>
    <row r="76" spans="1:24" s="273" customFormat="1" ht="21">
      <c r="A76" s="270"/>
      <c r="B76" s="280"/>
      <c r="C76" s="282" t="s">
        <v>300</v>
      </c>
      <c r="D76" s="272" t="s">
        <v>308</v>
      </c>
      <c r="E76" s="270"/>
      <c r="F76" s="270"/>
      <c r="G76" s="270"/>
      <c r="H76" s="270"/>
      <c r="I76" s="270"/>
      <c r="J76" s="270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</row>
    <row r="77" spans="1:24" s="273" customFormat="1" ht="21">
      <c r="A77" s="270"/>
      <c r="B77" s="280"/>
      <c r="C77" s="282"/>
      <c r="D77" s="272" t="s">
        <v>309</v>
      </c>
      <c r="E77" s="270"/>
      <c r="F77" s="270"/>
      <c r="G77" s="270"/>
      <c r="H77" s="270"/>
      <c r="I77" s="270"/>
      <c r="J77" s="270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</row>
    <row r="78" spans="1:10" ht="21">
      <c r="A78" s="280" t="s">
        <v>307</v>
      </c>
      <c r="B78" s="270"/>
      <c r="C78" s="280"/>
      <c r="D78" s="281"/>
      <c r="E78" s="280"/>
      <c r="F78" s="280"/>
      <c r="G78" s="270"/>
      <c r="H78" s="270"/>
      <c r="I78" s="270"/>
      <c r="J78" s="270"/>
    </row>
    <row r="79" spans="1:10" ht="21">
      <c r="A79" s="280"/>
      <c r="B79" s="270" t="s">
        <v>447</v>
      </c>
      <c r="C79" s="280"/>
      <c r="D79" s="281"/>
      <c r="E79" s="280"/>
      <c r="F79" s="280"/>
      <c r="G79" s="270"/>
      <c r="H79" s="270"/>
      <c r="I79" s="270"/>
      <c r="J79" s="270"/>
    </row>
    <row r="80" spans="1:10" ht="21">
      <c r="A80" s="270"/>
      <c r="B80" s="270"/>
      <c r="C80" s="282" t="s">
        <v>300</v>
      </c>
      <c r="D80" s="272" t="s">
        <v>448</v>
      </c>
      <c r="E80" s="270"/>
      <c r="F80" s="270"/>
      <c r="G80" s="270"/>
      <c r="H80" s="270"/>
      <c r="I80" s="270"/>
      <c r="J80" s="270"/>
    </row>
    <row r="81" spans="1:13" ht="21">
      <c r="A81" s="270"/>
      <c r="B81" s="270"/>
      <c r="C81" s="270"/>
      <c r="D81" s="270"/>
      <c r="E81" s="270"/>
      <c r="F81" s="270"/>
      <c r="G81" s="270"/>
      <c r="H81" s="270"/>
      <c r="I81" s="270"/>
      <c r="J81" s="270"/>
      <c r="M81" s="273"/>
    </row>
    <row r="82" spans="1:21" ht="21">
      <c r="A82" s="270"/>
      <c r="B82" s="270"/>
      <c r="C82" s="270"/>
      <c r="D82" s="270"/>
      <c r="E82" s="270"/>
      <c r="F82" s="270"/>
      <c r="G82" s="270"/>
      <c r="H82" s="270"/>
      <c r="I82" s="270"/>
      <c r="J82" s="270"/>
      <c r="L82" s="273"/>
      <c r="N82" s="273"/>
      <c r="O82" s="273"/>
      <c r="P82" s="273"/>
      <c r="Q82" s="273"/>
      <c r="R82" s="273"/>
      <c r="S82" s="273"/>
      <c r="T82" s="273"/>
      <c r="U82" s="273"/>
    </row>
    <row r="83" spans="1:24" ht="21">
      <c r="A83" s="270"/>
      <c r="B83" s="270"/>
      <c r="C83" s="270"/>
      <c r="D83" s="270"/>
      <c r="E83" s="270"/>
      <c r="F83" s="270"/>
      <c r="G83" s="270"/>
      <c r="H83" s="270"/>
      <c r="I83" s="270"/>
      <c r="J83" s="270"/>
      <c r="V83" s="273"/>
      <c r="W83" s="273"/>
      <c r="X83" s="273"/>
    </row>
    <row r="84" spans="1:10" ht="21">
      <c r="A84" s="270"/>
      <c r="B84" s="270"/>
      <c r="C84" s="270"/>
      <c r="D84" s="270"/>
      <c r="E84" s="270"/>
      <c r="F84" s="270"/>
      <c r="G84" s="270"/>
      <c r="H84" s="270"/>
      <c r="I84" s="270"/>
      <c r="J84" s="270"/>
    </row>
    <row r="85" spans="1:24" s="273" customFormat="1" ht="21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</row>
    <row r="86" spans="1:13" ht="21">
      <c r="A86" s="270"/>
      <c r="B86" s="270"/>
      <c r="C86" s="270"/>
      <c r="D86" s="270"/>
      <c r="E86" s="270"/>
      <c r="F86" s="270"/>
      <c r="G86" s="270"/>
      <c r="H86" s="270"/>
      <c r="I86" s="270"/>
      <c r="J86" s="270"/>
      <c r="M86" s="273"/>
    </row>
    <row r="87" spans="1:21" ht="21">
      <c r="A87" s="270"/>
      <c r="B87" s="270"/>
      <c r="C87" s="270"/>
      <c r="D87" s="270"/>
      <c r="E87" s="270"/>
      <c r="F87" s="270"/>
      <c r="G87" s="270"/>
      <c r="H87" s="270"/>
      <c r="I87" s="270"/>
      <c r="J87" s="270"/>
      <c r="L87" s="273"/>
      <c r="M87" s="273"/>
      <c r="N87" s="273"/>
      <c r="O87" s="273"/>
      <c r="P87" s="273"/>
      <c r="Q87" s="273"/>
      <c r="R87" s="273"/>
      <c r="S87" s="273"/>
      <c r="T87" s="273"/>
      <c r="U87" s="273"/>
    </row>
    <row r="88" spans="1:24" ht="21">
      <c r="A88" s="270"/>
      <c r="B88" s="270"/>
      <c r="C88" s="270"/>
      <c r="D88" s="270"/>
      <c r="E88" s="270"/>
      <c r="F88" s="270"/>
      <c r="G88" s="270"/>
      <c r="H88" s="270"/>
      <c r="I88" s="270"/>
      <c r="J88" s="270"/>
      <c r="L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</row>
    <row r="89" spans="1:24" ht="21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V89" s="273"/>
      <c r="W89" s="273"/>
      <c r="X89" s="273"/>
    </row>
    <row r="90" spans="1:24" s="273" customFormat="1" ht="21">
      <c r="A90" s="270"/>
      <c r="C90" s="270"/>
      <c r="D90" s="270"/>
      <c r="E90" s="270"/>
      <c r="F90" s="270"/>
      <c r="G90" s="270"/>
      <c r="H90" s="270"/>
      <c r="I90" s="270"/>
      <c r="J90" s="270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</row>
    <row r="91" spans="12:24" s="273" customFormat="1" ht="21"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</row>
    <row r="92" spans="1:10" ht="21">
      <c r="A92" s="273"/>
      <c r="C92" s="273"/>
      <c r="D92" s="273"/>
      <c r="E92" s="273"/>
      <c r="F92" s="273"/>
      <c r="G92" s="273"/>
      <c r="H92" s="273"/>
      <c r="I92" s="273"/>
      <c r="J92" s="273"/>
    </row>
    <row r="93" ht="21">
      <c r="E93" s="271"/>
    </row>
    <row r="94" spans="5:13" ht="21">
      <c r="E94" s="271"/>
      <c r="M94" s="273"/>
    </row>
    <row r="95" spans="5:21" ht="21">
      <c r="E95" s="271"/>
      <c r="L95" s="273"/>
      <c r="N95" s="273"/>
      <c r="O95" s="273"/>
      <c r="P95" s="273"/>
      <c r="Q95" s="273"/>
      <c r="R95" s="273"/>
      <c r="S95" s="273"/>
      <c r="T95" s="273"/>
      <c r="U95" s="273"/>
    </row>
    <row r="96" spans="5:24" ht="21">
      <c r="E96" s="271"/>
      <c r="M96" s="273"/>
      <c r="V96" s="273"/>
      <c r="W96" s="273"/>
      <c r="X96" s="273"/>
    </row>
    <row r="97" spans="2:21" ht="21">
      <c r="B97" s="273"/>
      <c r="E97" s="271"/>
      <c r="L97" s="273"/>
      <c r="N97" s="273"/>
      <c r="O97" s="273"/>
      <c r="P97" s="273"/>
      <c r="Q97" s="273"/>
      <c r="R97" s="273"/>
      <c r="S97" s="273"/>
      <c r="T97" s="273"/>
      <c r="U97" s="273"/>
    </row>
    <row r="98" spans="2:21" s="273" customFormat="1" ht="21">
      <c r="B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</row>
    <row r="99" spans="5:13" ht="21">
      <c r="E99" s="271"/>
      <c r="M99" s="273"/>
    </row>
    <row r="100" spans="1:24" s="273" customFormat="1" ht="21">
      <c r="A100" s="271"/>
      <c r="B100" s="271"/>
      <c r="C100" s="271"/>
      <c r="D100" s="271"/>
      <c r="E100" s="271"/>
      <c r="F100" s="271"/>
      <c r="G100" s="271"/>
      <c r="H100" s="271"/>
      <c r="I100" s="271"/>
      <c r="J100" s="271"/>
      <c r="M100" s="271"/>
      <c r="V100" s="271"/>
      <c r="W100" s="271"/>
      <c r="X100" s="271"/>
    </row>
    <row r="101" spans="5:24" ht="21">
      <c r="E101" s="271"/>
      <c r="V101" s="273"/>
      <c r="W101" s="273"/>
      <c r="X101" s="273"/>
    </row>
    <row r="102" ht="21">
      <c r="E102" s="271"/>
    </row>
    <row r="103" spans="1:24" s="273" customFormat="1" ht="21">
      <c r="A103" s="271"/>
      <c r="B103" s="271"/>
      <c r="C103" s="271"/>
      <c r="D103" s="271"/>
      <c r="E103" s="271"/>
      <c r="F103" s="271"/>
      <c r="G103" s="271"/>
      <c r="H103" s="271"/>
      <c r="I103" s="271"/>
      <c r="J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</row>
    <row r="104" ht="21">
      <c r="E104" s="271"/>
    </row>
    <row r="105" spans="2:5" ht="21">
      <c r="B105" s="273"/>
      <c r="E105" s="271"/>
    </row>
    <row r="106" spans="1:10" ht="21">
      <c r="A106" s="273"/>
      <c r="C106" s="273"/>
      <c r="D106" s="273"/>
      <c r="E106" s="273"/>
      <c r="F106" s="273"/>
      <c r="G106" s="273"/>
      <c r="H106" s="273"/>
      <c r="I106" s="273"/>
      <c r="J106" s="273"/>
    </row>
    <row r="107" ht="21">
      <c r="E107" s="271"/>
    </row>
    <row r="108" ht="21">
      <c r="E108" s="271"/>
    </row>
    <row r="109" ht="21">
      <c r="E109" s="271"/>
    </row>
    <row r="110" ht="21">
      <c r="E110" s="271"/>
    </row>
    <row r="111" spans="2:5" ht="21">
      <c r="B111" s="273"/>
      <c r="E111" s="271"/>
    </row>
    <row r="112" spans="1:10" ht="21">
      <c r="A112" s="273"/>
      <c r="B112" s="273"/>
      <c r="C112" s="273"/>
      <c r="D112" s="273"/>
      <c r="E112" s="273"/>
      <c r="F112" s="273"/>
      <c r="G112" s="273"/>
      <c r="H112" s="273"/>
      <c r="I112" s="273"/>
      <c r="J112" s="273"/>
    </row>
    <row r="113" spans="1:10" ht="21">
      <c r="A113" s="273"/>
      <c r="C113" s="273"/>
      <c r="D113" s="273"/>
      <c r="E113" s="273"/>
      <c r="F113" s="273"/>
      <c r="G113" s="273"/>
      <c r="H113" s="273"/>
      <c r="I113" s="273"/>
      <c r="J113" s="273"/>
    </row>
    <row r="114" ht="21">
      <c r="E114" s="271"/>
    </row>
    <row r="115" spans="5:13" ht="21">
      <c r="E115" s="271"/>
      <c r="M115" s="107"/>
    </row>
    <row r="116" spans="12:21" ht="21"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</row>
    <row r="117" spans="12:24" ht="21">
      <c r="L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22:24" ht="21">
      <c r="V118" s="107"/>
      <c r="W118" s="107"/>
      <c r="X118" s="107"/>
    </row>
    <row r="119" spans="3:24" s="107" customFormat="1" ht="21">
      <c r="C119" s="106"/>
      <c r="E119" s="108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</row>
    <row r="120" spans="3:24" s="107" customFormat="1" ht="21">
      <c r="C120" s="106"/>
      <c r="E120" s="108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</row>
  </sheetData>
  <sheetProtection/>
  <mergeCells count="1">
    <mergeCell ref="A1:K1"/>
  </mergeCells>
  <printOptions/>
  <pageMargins left="0.1968503937007874" right="0.1968503937007874" top="0.6692913385826772" bottom="0.5118110236220472" header="0.31496062992125984" footer="0.31496062992125984"/>
  <pageSetup horizontalDpi="600" verticalDpi="600" orientation="portrait" paperSize="9" scale="95" r:id="rId1"/>
  <headerFooter alignWithMargins="0">
    <oddFooter>&amp;R&amp;F  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Q204"/>
  <sheetViews>
    <sheetView zoomScale="70" zoomScaleNormal="70" zoomScalePageLayoutView="0" workbookViewId="0" topLeftCell="A31">
      <selection activeCell="E46" sqref="E46"/>
    </sheetView>
  </sheetViews>
  <sheetFormatPr defaultColWidth="9.125" defaultRowHeight="14.25"/>
  <cols>
    <col min="1" max="1" width="42.875" style="1" customWidth="1"/>
    <col min="2" max="2" width="9.25390625" style="44" customWidth="1"/>
    <col min="3" max="3" width="9.375" style="44" bestFit="1" customWidth="1"/>
    <col min="4" max="4" width="13.375" style="1" bestFit="1" customWidth="1"/>
    <col min="5" max="5" width="8.00390625" style="1" customWidth="1"/>
    <col min="6" max="6" width="12.25390625" style="44" bestFit="1" customWidth="1"/>
    <col min="7" max="10" width="8.625" style="1" customWidth="1"/>
    <col min="11" max="12" width="8.625" style="17" customWidth="1"/>
    <col min="13" max="13" width="10.75390625" style="17" customWidth="1"/>
    <col min="14" max="14" width="7.875" style="1" bestFit="1" customWidth="1"/>
    <col min="15" max="15" width="8.25390625" style="1" bestFit="1" customWidth="1"/>
    <col min="16" max="16" width="8.875" style="1" bestFit="1" customWidth="1"/>
    <col min="17" max="16384" width="9.125" style="1" customWidth="1"/>
  </cols>
  <sheetData>
    <row r="1" spans="1:13" ht="21">
      <c r="A1" s="214" t="s">
        <v>273</v>
      </c>
      <c r="B1" s="43"/>
      <c r="C1" s="43"/>
      <c r="D1" s="2"/>
      <c r="E1" s="2"/>
      <c r="F1" s="43"/>
      <c r="G1" s="2"/>
      <c r="H1" s="2"/>
      <c r="I1" s="2"/>
      <c r="J1" s="2"/>
      <c r="K1" s="42"/>
      <c r="L1" s="42"/>
      <c r="M1" s="42"/>
    </row>
    <row r="2" spans="1:13" ht="21">
      <c r="A2" s="40" t="s">
        <v>271</v>
      </c>
      <c r="B2" s="41"/>
      <c r="C2" s="41"/>
      <c r="D2" s="40"/>
      <c r="E2" s="40"/>
      <c r="F2" s="41"/>
      <c r="G2" s="40"/>
      <c r="H2" s="40"/>
      <c r="I2" s="40"/>
      <c r="J2" s="2"/>
      <c r="K2" s="42"/>
      <c r="L2" s="42"/>
      <c r="M2" s="42"/>
    </row>
    <row r="3" spans="1:13" ht="21">
      <c r="A3" s="2" t="s">
        <v>46</v>
      </c>
      <c r="B3" s="43"/>
      <c r="C3" s="43"/>
      <c r="D3" s="2"/>
      <c r="E3" s="2"/>
      <c r="F3" s="43"/>
      <c r="G3" s="2"/>
      <c r="H3" s="2"/>
      <c r="I3" s="2"/>
      <c r="J3" s="2"/>
      <c r="K3" s="42"/>
      <c r="L3" s="42"/>
      <c r="M3" s="42"/>
    </row>
    <row r="4" ht="10.5" customHeight="1"/>
    <row r="5" spans="1:13" ht="21">
      <c r="A5" s="45" t="s">
        <v>105</v>
      </c>
      <c r="B5" s="46"/>
      <c r="C5" s="46"/>
      <c r="D5" s="28"/>
      <c r="E5" s="28"/>
      <c r="F5" s="46"/>
      <c r="K5" s="1"/>
      <c r="L5" s="1"/>
      <c r="M5" s="1"/>
    </row>
    <row r="6" spans="1:13" ht="21">
      <c r="A6" s="236" t="s">
        <v>339</v>
      </c>
      <c r="B6" s="46"/>
      <c r="C6" s="46"/>
      <c r="D6" s="28"/>
      <c r="E6" s="28"/>
      <c r="F6" s="46"/>
      <c r="K6" s="1"/>
      <c r="L6" s="1"/>
      <c r="M6" s="1"/>
    </row>
    <row r="7" spans="1:13" ht="21">
      <c r="A7" s="236" t="s">
        <v>380</v>
      </c>
      <c r="B7" s="46"/>
      <c r="C7" s="46"/>
      <c r="D7" s="28"/>
      <c r="E7" s="28"/>
      <c r="F7" s="46"/>
      <c r="K7" s="1"/>
      <c r="L7" s="1"/>
      <c r="M7" s="1"/>
    </row>
    <row r="8" ht="12" customHeight="1"/>
    <row r="9" spans="1:13" ht="51.75" customHeight="1">
      <c r="A9" s="303" t="s">
        <v>0</v>
      </c>
      <c r="B9" s="167" t="s">
        <v>47</v>
      </c>
      <c r="C9" s="168" t="s">
        <v>49</v>
      </c>
      <c r="D9" s="169"/>
      <c r="E9" s="298" t="s">
        <v>50</v>
      </c>
      <c r="F9" s="296" t="s">
        <v>51</v>
      </c>
      <c r="G9" s="300" t="s">
        <v>298</v>
      </c>
      <c r="H9" s="301"/>
      <c r="I9" s="301"/>
      <c r="J9" s="301"/>
      <c r="K9" s="301"/>
      <c r="L9" s="301"/>
      <c r="M9" s="302"/>
    </row>
    <row r="10" spans="1:13" ht="63">
      <c r="A10" s="304"/>
      <c r="B10" s="170" t="s">
        <v>48</v>
      </c>
      <c r="C10" s="171" t="s">
        <v>21</v>
      </c>
      <c r="D10" s="224" t="s">
        <v>317</v>
      </c>
      <c r="E10" s="299"/>
      <c r="F10" s="297"/>
      <c r="G10" s="172" t="s">
        <v>52</v>
      </c>
      <c r="H10" s="172" t="s">
        <v>53</v>
      </c>
      <c r="I10" s="172" t="s">
        <v>54</v>
      </c>
      <c r="J10" s="172" t="s">
        <v>55</v>
      </c>
      <c r="K10" s="172" t="s">
        <v>56</v>
      </c>
      <c r="L10" s="172" t="s">
        <v>57</v>
      </c>
      <c r="M10" s="172" t="s">
        <v>58</v>
      </c>
    </row>
    <row r="11" spans="1:13" ht="21.75" thickBot="1">
      <c r="A11" s="47" t="s">
        <v>107</v>
      </c>
      <c r="B11" s="112"/>
      <c r="C11" s="112"/>
      <c r="D11" s="147"/>
      <c r="E11" s="148"/>
      <c r="F11" s="149"/>
      <c r="G11" s="114"/>
      <c r="H11" s="114"/>
      <c r="I11" s="114"/>
      <c r="J11" s="114"/>
      <c r="K11" s="114"/>
      <c r="L11" s="114"/>
      <c r="M11" s="114"/>
    </row>
    <row r="12" spans="1:13" ht="21.75" thickTop="1">
      <c r="A12" s="48" t="s">
        <v>59</v>
      </c>
      <c r="B12" s="113"/>
      <c r="C12" s="113"/>
      <c r="D12" s="150"/>
      <c r="E12" s="151"/>
      <c r="F12" s="152"/>
      <c r="G12" s="113"/>
      <c r="H12" s="113"/>
      <c r="I12" s="113"/>
      <c r="J12" s="113"/>
      <c r="K12" s="113"/>
      <c r="L12" s="113"/>
      <c r="M12" s="113"/>
    </row>
    <row r="13" spans="1:16" ht="21">
      <c r="A13" s="49" t="s">
        <v>142</v>
      </c>
      <c r="B13" s="50">
        <v>1</v>
      </c>
      <c r="C13" s="50">
        <v>1</v>
      </c>
      <c r="D13" s="153"/>
      <c r="E13" s="154"/>
      <c r="F13" s="155"/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O13" s="51"/>
      <c r="P13" s="51"/>
    </row>
    <row r="14" spans="1:16" ht="21">
      <c r="A14" s="21" t="s">
        <v>96</v>
      </c>
      <c r="B14" s="52">
        <v>55</v>
      </c>
      <c r="C14" s="52">
        <v>52</v>
      </c>
      <c r="D14" s="156"/>
      <c r="E14" s="157"/>
      <c r="F14" s="158"/>
      <c r="G14" s="53">
        <v>0</v>
      </c>
      <c r="H14" s="53">
        <v>0</v>
      </c>
      <c r="I14" s="53">
        <v>3</v>
      </c>
      <c r="J14" s="311" t="s">
        <v>372</v>
      </c>
      <c r="K14" s="312"/>
      <c r="L14" s="55">
        <v>0</v>
      </c>
      <c r="M14" s="55">
        <v>0</v>
      </c>
      <c r="O14" s="51"/>
      <c r="P14" s="51"/>
    </row>
    <row r="15" spans="1:16" ht="21">
      <c r="A15" s="21" t="s">
        <v>97</v>
      </c>
      <c r="B15" s="52">
        <v>5</v>
      </c>
      <c r="C15" s="52">
        <v>4</v>
      </c>
      <c r="D15" s="156"/>
      <c r="E15" s="157"/>
      <c r="F15" s="158"/>
      <c r="G15" s="53">
        <v>0</v>
      </c>
      <c r="H15" s="53">
        <v>0</v>
      </c>
      <c r="I15" s="53">
        <v>1</v>
      </c>
      <c r="J15" s="54">
        <v>0</v>
      </c>
      <c r="K15" s="55">
        <v>0</v>
      </c>
      <c r="L15" s="55">
        <v>0</v>
      </c>
      <c r="M15" s="55">
        <v>0</v>
      </c>
      <c r="O15" s="51"/>
      <c r="P15" s="51"/>
    </row>
    <row r="16" spans="1:16" ht="21">
      <c r="A16" s="21" t="s">
        <v>98</v>
      </c>
      <c r="B16" s="52">
        <v>110</v>
      </c>
      <c r="C16" s="52">
        <v>96</v>
      </c>
      <c r="D16" s="159"/>
      <c r="E16" s="133"/>
      <c r="F16" s="134"/>
      <c r="G16" s="54">
        <v>0</v>
      </c>
      <c r="H16" s="54">
        <v>0</v>
      </c>
      <c r="I16" s="54">
        <v>14</v>
      </c>
      <c r="J16" s="54">
        <v>0</v>
      </c>
      <c r="K16" s="55">
        <v>0</v>
      </c>
      <c r="L16" s="55">
        <v>0</v>
      </c>
      <c r="M16" s="55">
        <v>0</v>
      </c>
      <c r="O16" s="51"/>
      <c r="P16" s="51"/>
    </row>
    <row r="17" spans="1:16" ht="21">
      <c r="A17" s="21" t="s">
        <v>99</v>
      </c>
      <c r="B17" s="56">
        <v>5</v>
      </c>
      <c r="C17" s="56">
        <v>4</v>
      </c>
      <c r="D17" s="159"/>
      <c r="E17" s="133"/>
      <c r="F17" s="134"/>
      <c r="G17" s="57">
        <v>0</v>
      </c>
      <c r="H17" s="57">
        <v>0</v>
      </c>
      <c r="I17" s="57">
        <v>1</v>
      </c>
      <c r="J17" s="57">
        <v>0</v>
      </c>
      <c r="K17" s="58">
        <v>0</v>
      </c>
      <c r="L17" s="58">
        <v>0</v>
      </c>
      <c r="M17" s="58">
        <v>0</v>
      </c>
      <c r="O17" s="51"/>
      <c r="P17" s="51"/>
    </row>
    <row r="18" spans="1:16" ht="21">
      <c r="A18" s="21" t="s">
        <v>100</v>
      </c>
      <c r="B18" s="56">
        <v>5</v>
      </c>
      <c r="C18" s="56">
        <v>5</v>
      </c>
      <c r="D18" s="159"/>
      <c r="E18" s="133"/>
      <c r="F18" s="134"/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O18" s="51"/>
      <c r="P18" s="51"/>
    </row>
    <row r="19" spans="1:16" ht="21">
      <c r="A19" s="21" t="s">
        <v>101</v>
      </c>
      <c r="B19" s="56">
        <v>2</v>
      </c>
      <c r="C19" s="56">
        <v>2</v>
      </c>
      <c r="D19" s="159"/>
      <c r="E19" s="133"/>
      <c r="F19" s="134"/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O19" s="51"/>
      <c r="P19" s="51"/>
    </row>
    <row r="20" spans="1:16" ht="21">
      <c r="A20" s="21" t="s">
        <v>102</v>
      </c>
      <c r="B20" s="56">
        <v>3</v>
      </c>
      <c r="C20" s="56">
        <v>3</v>
      </c>
      <c r="D20" s="159"/>
      <c r="E20" s="133"/>
      <c r="F20" s="134"/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O20" s="51"/>
      <c r="P20" s="51"/>
    </row>
    <row r="21" spans="1:16" ht="21">
      <c r="A21" s="48" t="s">
        <v>209</v>
      </c>
      <c r="B21" s="115"/>
      <c r="C21" s="115"/>
      <c r="D21" s="160"/>
      <c r="E21" s="143"/>
      <c r="F21" s="144"/>
      <c r="G21" s="115"/>
      <c r="H21" s="115"/>
      <c r="I21" s="115"/>
      <c r="J21" s="115"/>
      <c r="K21" s="115"/>
      <c r="L21" s="115"/>
      <c r="M21" s="115"/>
      <c r="O21" s="51"/>
      <c r="P21" s="51"/>
    </row>
    <row r="22" spans="1:16" ht="21">
      <c r="A22" s="21" t="s">
        <v>143</v>
      </c>
      <c r="B22" s="59">
        <v>4</v>
      </c>
      <c r="C22" s="59">
        <v>4</v>
      </c>
      <c r="D22" s="161"/>
      <c r="E22" s="162"/>
      <c r="F22" s="163"/>
      <c r="G22" s="53">
        <v>0</v>
      </c>
      <c r="H22" s="53">
        <v>0</v>
      </c>
      <c r="I22" s="53">
        <v>0</v>
      </c>
      <c r="J22" s="54">
        <v>0</v>
      </c>
      <c r="K22" s="55">
        <v>0</v>
      </c>
      <c r="L22" s="55">
        <v>0</v>
      </c>
      <c r="M22" s="55">
        <v>0</v>
      </c>
      <c r="O22" s="51"/>
      <c r="P22" s="51"/>
    </row>
    <row r="23" spans="1:16" ht="21">
      <c r="A23" s="21" t="s">
        <v>144</v>
      </c>
      <c r="B23" s="59">
        <v>7</v>
      </c>
      <c r="C23" s="59">
        <v>7</v>
      </c>
      <c r="D23" s="161"/>
      <c r="E23" s="162"/>
      <c r="F23" s="163"/>
      <c r="G23" s="53">
        <v>0</v>
      </c>
      <c r="H23" s="53">
        <v>0</v>
      </c>
      <c r="I23" s="308" t="s">
        <v>371</v>
      </c>
      <c r="J23" s="309"/>
      <c r="K23" s="309"/>
      <c r="L23" s="309"/>
      <c r="M23" s="310"/>
      <c r="O23" s="51"/>
      <c r="P23" s="51"/>
    </row>
    <row r="24" spans="1:16" ht="21">
      <c r="A24" s="21" t="s">
        <v>145</v>
      </c>
      <c r="B24" s="59">
        <v>26</v>
      </c>
      <c r="C24" s="59">
        <v>26</v>
      </c>
      <c r="D24" s="161"/>
      <c r="E24" s="162"/>
      <c r="F24" s="163"/>
      <c r="G24" s="53">
        <v>0</v>
      </c>
      <c r="H24" s="53">
        <v>0</v>
      </c>
      <c r="I24" s="53">
        <v>0</v>
      </c>
      <c r="J24" s="54">
        <v>0</v>
      </c>
      <c r="K24" s="55">
        <v>0</v>
      </c>
      <c r="L24" s="55">
        <v>0</v>
      </c>
      <c r="M24" s="55">
        <v>0</v>
      </c>
      <c r="O24" s="51"/>
      <c r="P24" s="51"/>
    </row>
    <row r="25" spans="1:16" ht="21">
      <c r="A25" s="21" t="s">
        <v>146</v>
      </c>
      <c r="B25" s="59">
        <v>30</v>
      </c>
      <c r="C25" s="59">
        <v>30</v>
      </c>
      <c r="D25" s="161"/>
      <c r="E25" s="162"/>
      <c r="F25" s="163"/>
      <c r="G25" s="53">
        <v>0</v>
      </c>
      <c r="H25" s="53">
        <v>0</v>
      </c>
      <c r="I25" s="53">
        <v>0</v>
      </c>
      <c r="J25" s="54">
        <v>0</v>
      </c>
      <c r="K25" s="55">
        <v>0</v>
      </c>
      <c r="L25" s="55">
        <v>0</v>
      </c>
      <c r="M25" s="55">
        <v>0</v>
      </c>
      <c r="O25" s="51"/>
      <c r="P25" s="51"/>
    </row>
    <row r="26" spans="1:16" ht="21">
      <c r="A26" s="21" t="s">
        <v>147</v>
      </c>
      <c r="B26" s="53">
        <v>109</v>
      </c>
      <c r="C26" s="59">
        <v>109</v>
      </c>
      <c r="D26" s="161"/>
      <c r="E26" s="162"/>
      <c r="F26" s="163"/>
      <c r="G26" s="53">
        <v>0</v>
      </c>
      <c r="H26" s="53">
        <v>0</v>
      </c>
      <c r="I26" s="53">
        <v>0</v>
      </c>
      <c r="J26" s="54">
        <v>0</v>
      </c>
      <c r="K26" s="55">
        <v>0</v>
      </c>
      <c r="L26" s="55">
        <v>0</v>
      </c>
      <c r="M26" s="55">
        <v>0</v>
      </c>
      <c r="O26" s="51"/>
      <c r="P26" s="51"/>
    </row>
    <row r="27" spans="1:16" ht="21">
      <c r="A27" s="21" t="s">
        <v>148</v>
      </c>
      <c r="B27" s="59">
        <v>2</v>
      </c>
      <c r="C27" s="59">
        <v>2</v>
      </c>
      <c r="D27" s="161"/>
      <c r="E27" s="162"/>
      <c r="F27" s="163"/>
      <c r="G27" s="53">
        <v>0</v>
      </c>
      <c r="H27" s="53">
        <v>0</v>
      </c>
      <c r="I27" s="53">
        <v>0</v>
      </c>
      <c r="J27" s="54">
        <v>0</v>
      </c>
      <c r="K27" s="55">
        <v>0</v>
      </c>
      <c r="L27" s="55">
        <v>0</v>
      </c>
      <c r="M27" s="55">
        <v>0</v>
      </c>
      <c r="O27" s="51"/>
      <c r="P27" s="51"/>
    </row>
    <row r="28" spans="1:16" ht="21">
      <c r="A28" s="21" t="s">
        <v>149</v>
      </c>
      <c r="B28" s="59">
        <v>2</v>
      </c>
      <c r="C28" s="59">
        <v>2</v>
      </c>
      <c r="D28" s="161"/>
      <c r="E28" s="162"/>
      <c r="F28" s="163"/>
      <c r="G28" s="53">
        <v>0</v>
      </c>
      <c r="H28" s="53">
        <v>0</v>
      </c>
      <c r="I28" s="53">
        <v>0</v>
      </c>
      <c r="J28" s="54">
        <v>0</v>
      </c>
      <c r="K28" s="55">
        <v>0</v>
      </c>
      <c r="L28" s="55">
        <v>0</v>
      </c>
      <c r="M28" s="55">
        <v>0</v>
      </c>
      <c r="O28" s="51"/>
      <c r="P28" s="51"/>
    </row>
    <row r="29" spans="1:16" ht="21">
      <c r="A29" s="21" t="s">
        <v>150</v>
      </c>
      <c r="B29" s="59">
        <v>1</v>
      </c>
      <c r="C29" s="59">
        <v>1</v>
      </c>
      <c r="D29" s="161"/>
      <c r="E29" s="162"/>
      <c r="F29" s="163"/>
      <c r="G29" s="53">
        <v>0</v>
      </c>
      <c r="H29" s="53">
        <v>0</v>
      </c>
      <c r="I29" s="53">
        <v>0</v>
      </c>
      <c r="J29" s="54">
        <v>0</v>
      </c>
      <c r="K29" s="55">
        <v>0</v>
      </c>
      <c r="L29" s="55">
        <v>0</v>
      </c>
      <c r="M29" s="55">
        <v>0</v>
      </c>
      <c r="O29" s="51"/>
      <c r="P29" s="51"/>
    </row>
    <row r="30" spans="1:16" ht="21">
      <c r="A30" s="21" t="s">
        <v>151</v>
      </c>
      <c r="B30" s="59">
        <v>1</v>
      </c>
      <c r="C30" s="59">
        <v>1</v>
      </c>
      <c r="D30" s="161"/>
      <c r="E30" s="162"/>
      <c r="F30" s="163"/>
      <c r="G30" s="53">
        <v>0</v>
      </c>
      <c r="H30" s="53">
        <v>0</v>
      </c>
      <c r="I30" s="53">
        <v>0</v>
      </c>
      <c r="J30" s="54">
        <v>0</v>
      </c>
      <c r="K30" s="55">
        <v>0</v>
      </c>
      <c r="L30" s="55">
        <v>0</v>
      </c>
      <c r="M30" s="55">
        <v>0</v>
      </c>
      <c r="O30" s="51"/>
      <c r="P30" s="51"/>
    </row>
    <row r="31" spans="1:16" ht="21">
      <c r="A31" s="21" t="s">
        <v>152</v>
      </c>
      <c r="B31" s="59">
        <v>2</v>
      </c>
      <c r="C31" s="59">
        <v>2</v>
      </c>
      <c r="D31" s="161"/>
      <c r="E31" s="162"/>
      <c r="F31" s="163"/>
      <c r="G31" s="53">
        <v>0</v>
      </c>
      <c r="H31" s="53">
        <v>0</v>
      </c>
      <c r="I31" s="53">
        <v>0</v>
      </c>
      <c r="J31" s="54">
        <v>0</v>
      </c>
      <c r="K31" s="55">
        <v>0</v>
      </c>
      <c r="L31" s="55">
        <v>0</v>
      </c>
      <c r="M31" s="55">
        <v>0</v>
      </c>
      <c r="O31" s="51"/>
      <c r="P31" s="51"/>
    </row>
    <row r="32" spans="1:16" ht="21">
      <c r="A32" s="60" t="s">
        <v>77</v>
      </c>
      <c r="B32" s="116"/>
      <c r="C32" s="116"/>
      <c r="D32" s="164"/>
      <c r="E32" s="165"/>
      <c r="F32" s="166"/>
      <c r="G32" s="252"/>
      <c r="H32" s="117"/>
      <c r="I32" s="117"/>
      <c r="J32" s="117"/>
      <c r="K32" s="117"/>
      <c r="L32" s="117"/>
      <c r="M32" s="117"/>
      <c r="O32" s="51"/>
      <c r="P32" s="51"/>
    </row>
    <row r="33" spans="1:16" ht="21">
      <c r="A33" s="21" t="s">
        <v>207</v>
      </c>
      <c r="B33" s="54">
        <f>40+104</f>
        <v>144</v>
      </c>
      <c r="C33" s="59">
        <v>40</v>
      </c>
      <c r="D33" s="161"/>
      <c r="E33" s="162"/>
      <c r="F33" s="163"/>
      <c r="G33" s="61">
        <v>0</v>
      </c>
      <c r="H33" s="61">
        <v>0</v>
      </c>
      <c r="I33" s="61">
        <v>43</v>
      </c>
      <c r="J33" s="61">
        <v>40</v>
      </c>
      <c r="K33" s="62">
        <v>21</v>
      </c>
      <c r="L33" s="62">
        <v>0</v>
      </c>
      <c r="M33" s="62">
        <v>0</v>
      </c>
      <c r="N33" s="51">
        <f>SUM(I33:L33)</f>
        <v>104</v>
      </c>
      <c r="O33" s="51"/>
      <c r="P33" s="51"/>
    </row>
    <row r="34" spans="1:16" ht="21">
      <c r="A34" s="21" t="s">
        <v>208</v>
      </c>
      <c r="B34" s="54">
        <f>564+13</f>
        <v>577</v>
      </c>
      <c r="C34" s="59">
        <v>564</v>
      </c>
      <c r="D34" s="161"/>
      <c r="E34" s="162"/>
      <c r="F34" s="163"/>
      <c r="G34" s="54">
        <v>0</v>
      </c>
      <c r="H34" s="54">
        <v>0</v>
      </c>
      <c r="I34" s="54">
        <v>3</v>
      </c>
      <c r="J34" s="54">
        <v>10</v>
      </c>
      <c r="K34" s="55">
        <v>0</v>
      </c>
      <c r="L34" s="55">
        <v>0</v>
      </c>
      <c r="M34" s="55">
        <v>0</v>
      </c>
      <c r="O34" s="51"/>
      <c r="P34" s="51"/>
    </row>
    <row r="35" spans="1:16" ht="21">
      <c r="A35" s="21" t="s">
        <v>206</v>
      </c>
      <c r="B35" s="61">
        <f>21+20</f>
        <v>41</v>
      </c>
      <c r="C35" s="59">
        <v>21</v>
      </c>
      <c r="D35" s="161"/>
      <c r="E35" s="162"/>
      <c r="F35" s="163"/>
      <c r="G35" s="61">
        <v>0</v>
      </c>
      <c r="H35" s="61">
        <v>0</v>
      </c>
      <c r="I35" s="61">
        <v>5</v>
      </c>
      <c r="J35" s="61">
        <v>10</v>
      </c>
      <c r="K35" s="62">
        <v>5</v>
      </c>
      <c r="L35" s="62">
        <v>0</v>
      </c>
      <c r="M35" s="62">
        <v>0</v>
      </c>
      <c r="O35" s="51"/>
      <c r="P35" s="51"/>
    </row>
    <row r="36" spans="1:13" ht="21.75" thickBot="1">
      <c r="A36" s="63" t="s">
        <v>108</v>
      </c>
      <c r="B36" s="176"/>
      <c r="C36" s="177"/>
      <c r="D36" s="133"/>
      <c r="E36" s="133"/>
      <c r="F36" s="134"/>
      <c r="G36" s="173"/>
      <c r="H36" s="173"/>
      <c r="I36" s="173"/>
      <c r="J36" s="173"/>
      <c r="K36" s="173"/>
      <c r="L36" s="173"/>
      <c r="M36" s="173"/>
    </row>
    <row r="37" spans="1:13" ht="21.75" thickTop="1">
      <c r="A37" s="48" t="s">
        <v>25</v>
      </c>
      <c r="B37" s="178"/>
      <c r="C37" s="179"/>
      <c r="D37" s="180"/>
      <c r="E37" s="180"/>
      <c r="F37" s="181"/>
      <c r="G37" s="174"/>
      <c r="H37" s="174"/>
      <c r="I37" s="174"/>
      <c r="J37" s="174"/>
      <c r="K37" s="174"/>
      <c r="L37" s="174"/>
      <c r="M37" s="174"/>
    </row>
    <row r="38" spans="1:13" ht="21">
      <c r="A38" s="21" t="s">
        <v>345</v>
      </c>
      <c r="B38" s="305" t="s">
        <v>368</v>
      </c>
      <c r="C38" s="306"/>
      <c r="D38" s="306"/>
      <c r="E38" s="306"/>
      <c r="F38" s="307"/>
      <c r="G38" s="94">
        <v>3.9799</v>
      </c>
      <c r="H38" s="94">
        <v>3.9799</v>
      </c>
      <c r="I38" s="94">
        <v>3.9799</v>
      </c>
      <c r="J38" s="94">
        <v>3.9799</v>
      </c>
      <c r="K38" s="94">
        <v>3.9799</v>
      </c>
      <c r="L38" s="94">
        <v>3.9799</v>
      </c>
      <c r="M38" s="94">
        <v>3.9799</v>
      </c>
    </row>
    <row r="39" spans="1:13" ht="21">
      <c r="A39" s="21" t="s">
        <v>175</v>
      </c>
      <c r="B39" s="131"/>
      <c r="C39" s="132"/>
      <c r="D39" s="133"/>
      <c r="E39" s="133"/>
      <c r="F39" s="134"/>
      <c r="G39" s="95">
        <v>0.2635</v>
      </c>
      <c r="H39" s="95">
        <v>0.2635</v>
      </c>
      <c r="I39" s="95">
        <v>0.2635</v>
      </c>
      <c r="J39" s="95">
        <v>0.2635</v>
      </c>
      <c r="K39" s="95">
        <v>0.2635</v>
      </c>
      <c r="L39" s="95">
        <v>0.2635</v>
      </c>
      <c r="M39" s="95">
        <v>0.2635</v>
      </c>
    </row>
    <row r="40" spans="1:13" ht="21">
      <c r="A40" s="21" t="s">
        <v>318</v>
      </c>
      <c r="B40" s="131"/>
      <c r="C40" s="132"/>
      <c r="D40" s="133"/>
      <c r="E40" s="133"/>
      <c r="F40" s="134"/>
      <c r="G40" s="95"/>
      <c r="H40" s="95"/>
      <c r="I40" s="95"/>
      <c r="J40" s="95"/>
      <c r="K40" s="95"/>
      <c r="L40" s="95"/>
      <c r="M40" s="95"/>
    </row>
    <row r="41" spans="1:13" ht="21">
      <c r="A41" s="21" t="s">
        <v>176</v>
      </c>
      <c r="B41" s="131"/>
      <c r="C41" s="265"/>
      <c r="D41" s="306" t="s">
        <v>369</v>
      </c>
      <c r="E41" s="306"/>
      <c r="F41" s="307"/>
      <c r="G41" s="74">
        <v>1</v>
      </c>
      <c r="H41" s="74">
        <v>1</v>
      </c>
      <c r="I41" s="74">
        <v>1</v>
      </c>
      <c r="J41" s="74">
        <v>1</v>
      </c>
      <c r="K41" s="74">
        <v>1</v>
      </c>
      <c r="L41" s="74">
        <v>1</v>
      </c>
      <c r="M41" s="74">
        <v>1</v>
      </c>
    </row>
    <row r="42" spans="1:13" ht="21">
      <c r="A42" s="268" t="s">
        <v>177</v>
      </c>
      <c r="B42" s="244" t="s">
        <v>362</v>
      </c>
      <c r="C42" s="132"/>
      <c r="D42" s="133"/>
      <c r="E42" s="133"/>
      <c r="F42" s="134"/>
      <c r="G42" s="95"/>
      <c r="H42" s="95"/>
      <c r="I42" s="95"/>
      <c r="J42" s="95"/>
      <c r="K42" s="95"/>
      <c r="L42" s="95"/>
      <c r="M42" s="95"/>
    </row>
    <row r="43" spans="1:13" ht="21">
      <c r="A43" s="268" t="s">
        <v>337</v>
      </c>
      <c r="B43" s="131"/>
      <c r="C43" s="132"/>
      <c r="D43" s="133"/>
      <c r="E43" s="133"/>
      <c r="F43" s="134"/>
      <c r="G43" s="74">
        <v>1</v>
      </c>
      <c r="H43" s="74">
        <v>1</v>
      </c>
      <c r="I43" s="74">
        <v>1</v>
      </c>
      <c r="J43" s="74">
        <v>1</v>
      </c>
      <c r="K43" s="74">
        <v>1</v>
      </c>
      <c r="L43" s="74">
        <v>1</v>
      </c>
      <c r="M43" s="74">
        <v>1</v>
      </c>
    </row>
    <row r="44" spans="1:13" ht="21">
      <c r="A44" s="21" t="s">
        <v>346</v>
      </c>
      <c r="B44" s="131"/>
      <c r="C44" s="132"/>
      <c r="D44" s="133"/>
      <c r="E44" s="133"/>
      <c r="F44" s="134"/>
      <c r="G44" s="95">
        <v>3.7164</v>
      </c>
      <c r="H44" s="95">
        <v>3.7164</v>
      </c>
      <c r="I44" s="95">
        <v>3.7164</v>
      </c>
      <c r="J44" s="95">
        <v>3.7164</v>
      </c>
      <c r="K44" s="95">
        <v>3.7164</v>
      </c>
      <c r="L44" s="95">
        <v>3.7164</v>
      </c>
      <c r="M44" s="95">
        <v>3.7164</v>
      </c>
    </row>
    <row r="45" spans="1:13" ht="21">
      <c r="A45" s="21" t="s">
        <v>178</v>
      </c>
      <c r="B45" s="131"/>
      <c r="C45" s="132"/>
      <c r="D45" s="133"/>
      <c r="E45" s="133"/>
      <c r="F45" s="134"/>
      <c r="G45" s="74">
        <v>1</v>
      </c>
      <c r="H45" s="74">
        <v>1</v>
      </c>
      <c r="I45" s="74">
        <v>1</v>
      </c>
      <c r="J45" s="74">
        <v>1</v>
      </c>
      <c r="K45" s="74">
        <v>1</v>
      </c>
      <c r="L45" s="74">
        <v>1</v>
      </c>
      <c r="M45" s="74">
        <v>1</v>
      </c>
    </row>
    <row r="46" spans="1:13" ht="21">
      <c r="A46" s="21" t="s">
        <v>179</v>
      </c>
      <c r="B46" s="131"/>
      <c r="C46" s="132"/>
      <c r="D46" s="133"/>
      <c r="E46" s="133"/>
      <c r="F46" s="134"/>
      <c r="G46" s="95">
        <v>0.9375</v>
      </c>
      <c r="H46" s="95">
        <v>0.9375</v>
      </c>
      <c r="I46" s="95">
        <v>0.9375</v>
      </c>
      <c r="J46" s="95">
        <v>0.9375</v>
      </c>
      <c r="K46" s="95">
        <v>0.9375</v>
      </c>
      <c r="L46" s="95">
        <v>0.9375</v>
      </c>
      <c r="M46" s="95">
        <v>0.9375</v>
      </c>
    </row>
    <row r="47" spans="1:13" ht="21">
      <c r="A47" s="21" t="s">
        <v>180</v>
      </c>
      <c r="B47" s="131"/>
      <c r="C47" s="132"/>
      <c r="D47" s="133"/>
      <c r="E47" s="133"/>
      <c r="F47" s="134"/>
      <c r="G47" s="74">
        <v>1</v>
      </c>
      <c r="H47" s="74">
        <v>1</v>
      </c>
      <c r="I47" s="74">
        <v>1</v>
      </c>
      <c r="J47" s="74">
        <v>1</v>
      </c>
      <c r="K47" s="74">
        <v>1</v>
      </c>
      <c r="L47" s="74">
        <v>1</v>
      </c>
      <c r="M47" s="74">
        <v>1</v>
      </c>
    </row>
    <row r="48" spans="1:13" ht="21">
      <c r="A48" s="21" t="s">
        <v>181</v>
      </c>
      <c r="B48" s="131"/>
      <c r="C48" s="132"/>
      <c r="D48" s="133"/>
      <c r="E48" s="133"/>
      <c r="F48" s="134"/>
      <c r="G48" s="95">
        <v>0.062796</v>
      </c>
      <c r="H48" s="95">
        <v>0.062796</v>
      </c>
      <c r="I48" s="95">
        <v>0.062796</v>
      </c>
      <c r="J48" s="95">
        <f>0.062796+0.002</f>
        <v>0.064796</v>
      </c>
      <c r="K48" s="95">
        <f>0.062796+0.004</f>
        <v>0.06679600000000001</v>
      </c>
      <c r="L48" s="95">
        <f>0.062796+0.006</f>
        <v>0.06879600000000001</v>
      </c>
      <c r="M48" s="95">
        <f>0.062796+0.008</f>
        <v>0.070796</v>
      </c>
    </row>
    <row r="49" spans="1:13" ht="21">
      <c r="A49" s="21" t="s">
        <v>174</v>
      </c>
      <c r="B49" s="131"/>
      <c r="C49" s="132"/>
      <c r="D49" s="133"/>
      <c r="E49" s="133"/>
      <c r="F49" s="134"/>
      <c r="G49" s="95"/>
      <c r="H49" s="95"/>
      <c r="I49" s="95"/>
      <c r="J49" s="95"/>
      <c r="K49" s="95"/>
      <c r="L49" s="95"/>
      <c r="M49" s="95"/>
    </row>
    <row r="50" spans="1:13" ht="21">
      <c r="A50" s="21" t="s">
        <v>182</v>
      </c>
      <c r="B50" s="131"/>
      <c r="C50" s="132"/>
      <c r="D50" s="133"/>
      <c r="E50" s="133"/>
      <c r="F50" s="134"/>
      <c r="G50" s="95">
        <v>0.011229</v>
      </c>
      <c r="H50" s="95">
        <v>0.011229</v>
      </c>
      <c r="I50" s="95">
        <v>0.011229</v>
      </c>
      <c r="J50" s="95">
        <v>0.011229</v>
      </c>
      <c r="K50" s="95">
        <v>0.011229</v>
      </c>
      <c r="L50" s="95">
        <v>0.011229</v>
      </c>
      <c r="M50" s="95">
        <v>0.011229</v>
      </c>
    </row>
    <row r="51" spans="1:13" ht="21">
      <c r="A51" s="21" t="s">
        <v>183</v>
      </c>
      <c r="B51" s="131"/>
      <c r="C51" s="132"/>
      <c r="D51" s="133"/>
      <c r="E51" s="133"/>
      <c r="F51" s="134"/>
      <c r="G51" s="95"/>
      <c r="H51" s="95"/>
      <c r="I51" s="95"/>
      <c r="J51" s="95"/>
      <c r="K51" s="95"/>
      <c r="L51" s="95"/>
      <c r="M51" s="95"/>
    </row>
    <row r="52" spans="1:13" ht="21">
      <c r="A52" s="21" t="s">
        <v>184</v>
      </c>
      <c r="B52" s="131"/>
      <c r="C52" s="132"/>
      <c r="D52" s="133"/>
      <c r="E52" s="133"/>
      <c r="F52" s="134"/>
      <c r="G52" s="74">
        <v>1</v>
      </c>
      <c r="H52" s="74">
        <v>1</v>
      </c>
      <c r="I52" s="74">
        <v>1</v>
      </c>
      <c r="J52" s="74">
        <v>1</v>
      </c>
      <c r="K52" s="74">
        <v>1</v>
      </c>
      <c r="L52" s="74">
        <v>1</v>
      </c>
      <c r="M52" s="74">
        <v>1</v>
      </c>
    </row>
    <row r="53" spans="1:13" ht="21">
      <c r="A53" s="21" t="s">
        <v>185</v>
      </c>
      <c r="B53" s="131"/>
      <c r="C53" s="132"/>
      <c r="D53" s="133"/>
      <c r="E53" s="133"/>
      <c r="F53" s="134"/>
      <c r="G53" s="74"/>
      <c r="H53" s="74"/>
      <c r="I53" s="74"/>
      <c r="J53" s="74"/>
      <c r="K53" s="74"/>
      <c r="L53" s="74"/>
      <c r="M53" s="74"/>
    </row>
    <row r="54" spans="1:13" ht="21">
      <c r="A54" s="21" t="s">
        <v>171</v>
      </c>
      <c r="B54" s="131"/>
      <c r="C54" s="132"/>
      <c r="D54" s="133"/>
      <c r="E54" s="133"/>
      <c r="F54" s="134"/>
      <c r="G54" s="74">
        <v>1</v>
      </c>
      <c r="H54" s="74">
        <v>1</v>
      </c>
      <c r="I54" s="74">
        <v>1</v>
      </c>
      <c r="J54" s="74">
        <v>1</v>
      </c>
      <c r="K54" s="74">
        <v>1</v>
      </c>
      <c r="L54" s="74">
        <v>1</v>
      </c>
      <c r="M54" s="74">
        <v>1</v>
      </c>
    </row>
    <row r="55" spans="1:13" ht="21">
      <c r="A55" s="22"/>
      <c r="B55" s="218"/>
      <c r="C55" s="219"/>
      <c r="D55" s="220"/>
      <c r="E55" s="220"/>
      <c r="F55" s="221"/>
      <c r="G55" s="66"/>
      <c r="H55" s="66"/>
      <c r="I55" s="66"/>
      <c r="J55" s="66"/>
      <c r="K55" s="66"/>
      <c r="L55" s="66"/>
      <c r="M55" s="66"/>
    </row>
    <row r="56" spans="1:13" ht="21">
      <c r="A56" s="21" t="s">
        <v>186</v>
      </c>
      <c r="B56" s="131"/>
      <c r="C56" s="132"/>
      <c r="D56" s="133"/>
      <c r="E56" s="133"/>
      <c r="F56" s="134"/>
      <c r="G56" s="68"/>
      <c r="H56" s="68"/>
      <c r="I56" s="68"/>
      <c r="J56" s="68"/>
      <c r="K56" s="68"/>
      <c r="L56" s="68"/>
      <c r="M56" s="68"/>
    </row>
    <row r="57" spans="1:13" s="28" customFormat="1" ht="21">
      <c r="A57" s="21" t="s">
        <v>187</v>
      </c>
      <c r="B57" s="131"/>
      <c r="C57" s="132"/>
      <c r="D57" s="133"/>
      <c r="E57" s="133"/>
      <c r="F57" s="134"/>
      <c r="G57" s="72">
        <v>20</v>
      </c>
      <c r="H57" s="72">
        <v>20</v>
      </c>
      <c r="I57" s="72">
        <v>20</v>
      </c>
      <c r="J57" s="72">
        <v>20</v>
      </c>
      <c r="K57" s="72">
        <v>20</v>
      </c>
      <c r="L57" s="72">
        <v>20</v>
      </c>
      <c r="M57" s="72">
        <v>20</v>
      </c>
    </row>
    <row r="58" spans="1:13" ht="21">
      <c r="A58" s="21" t="s">
        <v>188</v>
      </c>
      <c r="B58" s="131"/>
      <c r="C58" s="132"/>
      <c r="D58" s="133"/>
      <c r="E58" s="133"/>
      <c r="F58" s="134"/>
      <c r="G58" s="223"/>
      <c r="H58" s="223"/>
      <c r="I58" s="223"/>
      <c r="J58" s="223"/>
      <c r="K58" s="223"/>
      <c r="L58" s="223"/>
      <c r="M58" s="223"/>
    </row>
    <row r="59" spans="1:13" ht="21">
      <c r="A59" s="21" t="s">
        <v>189</v>
      </c>
      <c r="B59" s="131"/>
      <c r="C59" s="132"/>
      <c r="D59" s="133"/>
      <c r="E59" s="133"/>
      <c r="F59" s="134"/>
      <c r="G59" s="74">
        <v>50</v>
      </c>
      <c r="H59" s="74">
        <v>50</v>
      </c>
      <c r="I59" s="74">
        <v>50</v>
      </c>
      <c r="J59" s="74">
        <v>50</v>
      </c>
      <c r="K59" s="74">
        <v>50</v>
      </c>
      <c r="L59" s="74">
        <v>50</v>
      </c>
      <c r="M59" s="74">
        <v>50</v>
      </c>
    </row>
    <row r="60" spans="1:13" ht="21">
      <c r="A60" s="21" t="s">
        <v>190</v>
      </c>
      <c r="B60" s="131"/>
      <c r="C60" s="132"/>
      <c r="D60" s="133"/>
      <c r="E60" s="133"/>
      <c r="F60" s="134"/>
      <c r="G60" s="74">
        <v>10</v>
      </c>
      <c r="H60" s="74">
        <v>10</v>
      </c>
      <c r="I60" s="74">
        <v>10</v>
      </c>
      <c r="J60" s="74">
        <v>10</v>
      </c>
      <c r="K60" s="74">
        <v>10</v>
      </c>
      <c r="L60" s="74">
        <v>10</v>
      </c>
      <c r="M60" s="74">
        <v>10</v>
      </c>
    </row>
    <row r="61" spans="1:13" ht="21">
      <c r="A61" s="21" t="s">
        <v>191</v>
      </c>
      <c r="B61" s="131"/>
      <c r="C61" s="132"/>
      <c r="D61" s="133"/>
      <c r="E61" s="133"/>
      <c r="F61" s="134"/>
      <c r="G61" s="95"/>
      <c r="H61" s="95"/>
      <c r="I61" s="95"/>
      <c r="J61" s="95"/>
      <c r="K61" s="95"/>
      <c r="L61" s="95"/>
      <c r="M61" s="95"/>
    </row>
    <row r="62" spans="1:13" ht="21">
      <c r="A62" s="21" t="s">
        <v>192</v>
      </c>
      <c r="B62" s="131"/>
      <c r="C62" s="132"/>
      <c r="D62" s="133"/>
      <c r="E62" s="133"/>
      <c r="F62" s="134"/>
      <c r="G62" s="74">
        <v>3</v>
      </c>
      <c r="H62" s="74">
        <v>3</v>
      </c>
      <c r="I62" s="74">
        <v>3</v>
      </c>
      <c r="J62" s="74">
        <v>3</v>
      </c>
      <c r="K62" s="74">
        <v>3</v>
      </c>
      <c r="L62" s="74">
        <v>3</v>
      </c>
      <c r="M62" s="74">
        <v>3</v>
      </c>
    </row>
    <row r="63" spans="1:13" ht="21">
      <c r="A63" s="21" t="s">
        <v>193</v>
      </c>
      <c r="B63" s="131"/>
      <c r="C63" s="132"/>
      <c r="D63" s="133"/>
      <c r="E63" s="133"/>
      <c r="F63" s="134"/>
      <c r="G63" s="95"/>
      <c r="H63" s="95"/>
      <c r="I63" s="95"/>
      <c r="J63" s="95"/>
      <c r="K63" s="95"/>
      <c r="L63" s="95"/>
      <c r="M63" s="95"/>
    </row>
    <row r="64" spans="1:13" ht="21">
      <c r="A64" s="21" t="s">
        <v>194</v>
      </c>
      <c r="B64" s="131"/>
      <c r="C64" s="132"/>
      <c r="D64" s="133"/>
      <c r="E64" s="133"/>
      <c r="F64" s="134"/>
      <c r="G64" s="74">
        <v>3</v>
      </c>
      <c r="H64" s="74">
        <v>3</v>
      </c>
      <c r="I64" s="74">
        <v>3</v>
      </c>
      <c r="J64" s="74">
        <v>3</v>
      </c>
      <c r="K64" s="74">
        <v>3</v>
      </c>
      <c r="L64" s="74">
        <v>3</v>
      </c>
      <c r="M64" s="74">
        <v>3</v>
      </c>
    </row>
    <row r="65" spans="1:13" ht="21">
      <c r="A65" s="21" t="s">
        <v>195</v>
      </c>
      <c r="B65" s="131"/>
      <c r="C65" s="132"/>
      <c r="D65" s="133"/>
      <c r="E65" s="133"/>
      <c r="F65" s="134"/>
      <c r="G65" s="95"/>
      <c r="H65" s="95"/>
      <c r="I65" s="95"/>
      <c r="J65" s="95"/>
      <c r="K65" s="95"/>
      <c r="L65" s="95"/>
      <c r="M65" s="95"/>
    </row>
    <row r="66" spans="1:13" ht="21">
      <c r="A66" s="21" t="s">
        <v>196</v>
      </c>
      <c r="B66" s="131"/>
      <c r="C66" s="132"/>
      <c r="D66" s="133"/>
      <c r="E66" s="133"/>
      <c r="F66" s="134"/>
      <c r="G66" s="74">
        <v>1</v>
      </c>
      <c r="H66" s="74">
        <v>1</v>
      </c>
      <c r="I66" s="74">
        <v>1</v>
      </c>
      <c r="J66" s="74">
        <v>1</v>
      </c>
      <c r="K66" s="74">
        <v>1</v>
      </c>
      <c r="L66" s="74">
        <v>1</v>
      </c>
      <c r="M66" s="74">
        <v>1</v>
      </c>
    </row>
    <row r="67" spans="1:13" ht="21">
      <c r="A67" s="21" t="s">
        <v>197</v>
      </c>
      <c r="B67" s="131"/>
      <c r="C67" s="132"/>
      <c r="D67" s="133"/>
      <c r="E67" s="133"/>
      <c r="F67" s="134"/>
      <c r="G67" s="95"/>
      <c r="H67" s="95"/>
      <c r="I67" s="95"/>
      <c r="J67" s="95"/>
      <c r="K67" s="95"/>
      <c r="L67" s="95"/>
      <c r="M67" s="95"/>
    </row>
    <row r="68" spans="1:13" ht="21">
      <c r="A68" s="21" t="s">
        <v>198</v>
      </c>
      <c r="B68" s="131"/>
      <c r="C68" s="132"/>
      <c r="D68" s="133"/>
      <c r="E68" s="133"/>
      <c r="F68" s="134"/>
      <c r="G68" s="74">
        <v>70</v>
      </c>
      <c r="H68" s="74">
        <v>70</v>
      </c>
      <c r="I68" s="74">
        <v>70</v>
      </c>
      <c r="J68" s="74">
        <v>70</v>
      </c>
      <c r="K68" s="74">
        <v>70</v>
      </c>
      <c r="L68" s="74">
        <v>70</v>
      </c>
      <c r="M68" s="74">
        <v>70</v>
      </c>
    </row>
    <row r="69" spans="1:13" ht="21">
      <c r="A69" s="21" t="s">
        <v>199</v>
      </c>
      <c r="B69" s="131"/>
      <c r="C69" s="132"/>
      <c r="D69" s="133"/>
      <c r="E69" s="133"/>
      <c r="F69" s="134"/>
      <c r="G69" s="95"/>
      <c r="H69" s="95"/>
      <c r="I69" s="95"/>
      <c r="J69" s="95"/>
      <c r="K69" s="95"/>
      <c r="L69" s="95"/>
      <c r="M69" s="95"/>
    </row>
    <row r="70" spans="1:13" ht="21">
      <c r="A70" s="49" t="s">
        <v>299</v>
      </c>
      <c r="B70" s="131"/>
      <c r="C70" s="132"/>
      <c r="D70" s="133"/>
      <c r="E70" s="133"/>
      <c r="F70" s="134"/>
      <c r="G70" s="111">
        <v>0</v>
      </c>
      <c r="H70" s="111">
        <v>750</v>
      </c>
      <c r="I70" s="111">
        <v>2000</v>
      </c>
      <c r="J70" s="111">
        <v>2000</v>
      </c>
      <c r="K70" s="111">
        <v>2000</v>
      </c>
      <c r="L70" s="111">
        <v>2000</v>
      </c>
      <c r="M70" s="111">
        <v>2000</v>
      </c>
    </row>
    <row r="71" spans="1:13" ht="21">
      <c r="A71" s="21" t="s">
        <v>200</v>
      </c>
      <c r="B71" s="131"/>
      <c r="C71" s="132"/>
      <c r="D71" s="133"/>
      <c r="E71" s="133"/>
      <c r="F71" s="134"/>
      <c r="G71" s="74">
        <v>7</v>
      </c>
      <c r="H71" s="74">
        <v>7</v>
      </c>
      <c r="I71" s="74">
        <v>7</v>
      </c>
      <c r="J71" s="74">
        <v>7</v>
      </c>
      <c r="K71" s="74">
        <v>7</v>
      </c>
      <c r="L71" s="74">
        <v>7</v>
      </c>
      <c r="M71" s="74">
        <v>7</v>
      </c>
    </row>
    <row r="72" spans="1:13" ht="21">
      <c r="A72" s="21" t="s">
        <v>201</v>
      </c>
      <c r="B72" s="131"/>
      <c r="C72" s="132"/>
      <c r="D72" s="133"/>
      <c r="E72" s="133"/>
      <c r="F72" s="134"/>
      <c r="G72" s="74"/>
      <c r="H72" s="74"/>
      <c r="I72" s="74"/>
      <c r="J72" s="74"/>
      <c r="K72" s="74"/>
      <c r="L72" s="74"/>
      <c r="M72" s="74"/>
    </row>
    <row r="73" spans="1:13" ht="21">
      <c r="A73" s="21" t="s">
        <v>172</v>
      </c>
      <c r="B73" s="131"/>
      <c r="C73" s="132"/>
      <c r="D73" s="133"/>
      <c r="E73" s="133"/>
      <c r="F73" s="134"/>
      <c r="G73" s="74">
        <v>72</v>
      </c>
      <c r="H73" s="74">
        <v>72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</row>
    <row r="74" spans="1:13" ht="21">
      <c r="A74" s="21" t="s">
        <v>202</v>
      </c>
      <c r="B74" s="131"/>
      <c r="C74" s="132"/>
      <c r="D74" s="133"/>
      <c r="E74" s="133"/>
      <c r="F74" s="134"/>
      <c r="G74" s="74"/>
      <c r="H74" s="74"/>
      <c r="I74" s="74"/>
      <c r="J74" s="74"/>
      <c r="K74" s="74"/>
      <c r="L74" s="74"/>
      <c r="M74" s="74"/>
    </row>
    <row r="75" spans="1:13" ht="21">
      <c r="A75" s="49" t="s">
        <v>173</v>
      </c>
      <c r="B75" s="131"/>
      <c r="C75" s="132"/>
      <c r="D75" s="133"/>
      <c r="E75" s="133"/>
      <c r="F75" s="134"/>
      <c r="G75" s="67">
        <v>91</v>
      </c>
      <c r="H75" s="67">
        <v>91</v>
      </c>
      <c r="I75" s="67">
        <v>91</v>
      </c>
      <c r="J75" s="67">
        <v>91</v>
      </c>
      <c r="K75" s="67">
        <v>91</v>
      </c>
      <c r="L75" s="67">
        <v>91</v>
      </c>
      <c r="M75" s="67">
        <v>91</v>
      </c>
    </row>
    <row r="76" spans="1:13" ht="21">
      <c r="A76" s="48" t="s">
        <v>26</v>
      </c>
      <c r="B76" s="131"/>
      <c r="C76" s="132"/>
      <c r="D76" s="133"/>
      <c r="E76" s="133"/>
      <c r="F76" s="134"/>
      <c r="G76" s="118"/>
      <c r="H76" s="118"/>
      <c r="I76" s="118"/>
      <c r="J76" s="118"/>
      <c r="K76" s="118"/>
      <c r="L76" s="118"/>
      <c r="M76" s="118"/>
    </row>
    <row r="77" spans="1:13" ht="21">
      <c r="A77" s="33" t="s">
        <v>43</v>
      </c>
      <c r="B77" s="145"/>
      <c r="C77" s="146"/>
      <c r="D77" s="143"/>
      <c r="E77" s="143"/>
      <c r="F77" s="144"/>
      <c r="G77" s="119"/>
      <c r="H77" s="119"/>
      <c r="I77" s="119"/>
      <c r="J77" s="118"/>
      <c r="K77" s="118"/>
      <c r="L77" s="118"/>
      <c r="M77" s="118"/>
    </row>
    <row r="78" spans="1:13" ht="21">
      <c r="A78" s="26" t="s">
        <v>203</v>
      </c>
      <c r="B78" s="244" t="s">
        <v>350</v>
      </c>
      <c r="C78" s="132"/>
      <c r="D78" s="133"/>
      <c r="E78" s="133"/>
      <c r="F78" s="134"/>
      <c r="G78" s="61">
        <v>5</v>
      </c>
      <c r="H78" s="61">
        <v>5</v>
      </c>
      <c r="I78" s="61">
        <v>10</v>
      </c>
      <c r="J78" s="61">
        <v>10</v>
      </c>
      <c r="K78" s="62">
        <v>10</v>
      </c>
      <c r="L78" s="62">
        <v>10</v>
      </c>
      <c r="M78" s="62">
        <v>10</v>
      </c>
    </row>
    <row r="79" spans="1:13" ht="21">
      <c r="A79" s="33" t="s">
        <v>44</v>
      </c>
      <c r="B79" s="131"/>
      <c r="C79" s="132"/>
      <c r="D79" s="133"/>
      <c r="E79" s="133"/>
      <c r="F79" s="134"/>
      <c r="G79" s="117"/>
      <c r="H79" s="117"/>
      <c r="I79" s="117"/>
      <c r="J79" s="117"/>
      <c r="K79" s="117"/>
      <c r="L79" s="117"/>
      <c r="M79" s="117"/>
    </row>
    <row r="80" spans="1:13" ht="21">
      <c r="A80" s="26" t="s">
        <v>204</v>
      </c>
      <c r="B80" s="135"/>
      <c r="C80" s="136"/>
      <c r="D80" s="137"/>
      <c r="E80" s="137"/>
      <c r="F80" s="138"/>
      <c r="G80" s="64">
        <v>1</v>
      </c>
      <c r="H80" s="64">
        <v>1</v>
      </c>
      <c r="I80" s="64">
        <v>1</v>
      </c>
      <c r="J80" s="64">
        <v>1</v>
      </c>
      <c r="K80" s="65">
        <v>1</v>
      </c>
      <c r="L80" s="65">
        <v>1</v>
      </c>
      <c r="M80" s="65">
        <v>1</v>
      </c>
    </row>
    <row r="81" spans="1:13" ht="21">
      <c r="A81" s="26" t="s">
        <v>347</v>
      </c>
      <c r="B81" s="245"/>
      <c r="C81" s="136"/>
      <c r="D81" s="137"/>
      <c r="E81" s="137"/>
      <c r="F81" s="138"/>
      <c r="G81" s="64">
        <v>1</v>
      </c>
      <c r="H81" s="64">
        <v>1</v>
      </c>
      <c r="I81" s="64">
        <v>1</v>
      </c>
      <c r="J81" s="64">
        <v>1</v>
      </c>
      <c r="K81" s="65">
        <v>1</v>
      </c>
      <c r="L81" s="65">
        <v>1</v>
      </c>
      <c r="M81" s="65">
        <v>1</v>
      </c>
    </row>
    <row r="82" spans="1:13" ht="21">
      <c r="A82" s="26" t="s">
        <v>205</v>
      </c>
      <c r="B82" s="245"/>
      <c r="C82" s="136"/>
      <c r="D82" s="137"/>
      <c r="E82" s="137"/>
      <c r="F82" s="138"/>
      <c r="G82" s="64">
        <v>22</v>
      </c>
      <c r="H82" s="64">
        <v>22</v>
      </c>
      <c r="I82" s="64">
        <v>22</v>
      </c>
      <c r="J82" s="64">
        <v>22</v>
      </c>
      <c r="K82" s="64">
        <v>22</v>
      </c>
      <c r="L82" s="64">
        <v>22</v>
      </c>
      <c r="M82" s="64">
        <v>22</v>
      </c>
    </row>
    <row r="83" spans="1:13" ht="21">
      <c r="A83" s="26" t="s">
        <v>103</v>
      </c>
      <c r="B83" s="245"/>
      <c r="C83" s="136"/>
      <c r="D83" s="137"/>
      <c r="E83" s="137"/>
      <c r="F83" s="138"/>
      <c r="G83" s="70"/>
      <c r="H83" s="70"/>
      <c r="I83" s="70"/>
      <c r="J83" s="70"/>
      <c r="K83" s="71"/>
      <c r="L83" s="71"/>
      <c r="M83" s="71"/>
    </row>
    <row r="84" spans="1:13" ht="21">
      <c r="A84" s="26" t="s">
        <v>104</v>
      </c>
      <c r="B84" s="245"/>
      <c r="C84" s="136"/>
      <c r="D84" s="137"/>
      <c r="E84" s="137"/>
      <c r="F84" s="138"/>
      <c r="G84" s="61">
        <v>2</v>
      </c>
      <c r="H84" s="61">
        <v>2</v>
      </c>
      <c r="I84" s="61">
        <v>2</v>
      </c>
      <c r="J84" s="61">
        <v>2</v>
      </c>
      <c r="K84" s="62">
        <v>2</v>
      </c>
      <c r="L84" s="62">
        <v>2</v>
      </c>
      <c r="M84" s="62">
        <v>2</v>
      </c>
    </row>
    <row r="85" spans="1:13" ht="21.75" thickBot="1">
      <c r="A85" s="20" t="s">
        <v>109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</row>
    <row r="86" spans="1:13" ht="22.5" thickBot="1" thickTop="1">
      <c r="A86" s="48" t="s">
        <v>60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</row>
    <row r="87" spans="1:13" ht="21.75" thickTop="1">
      <c r="A87" s="33" t="s">
        <v>61</v>
      </c>
      <c r="B87" s="121"/>
      <c r="C87" s="121"/>
      <c r="D87" s="121"/>
      <c r="E87" s="234"/>
      <c r="F87" s="121"/>
      <c r="G87" s="121"/>
      <c r="H87" s="121"/>
      <c r="I87" s="121"/>
      <c r="J87" s="121"/>
      <c r="K87" s="121"/>
      <c r="L87" s="121"/>
      <c r="M87" s="121"/>
    </row>
    <row r="88" spans="1:16" ht="21">
      <c r="A88" s="26" t="s">
        <v>241</v>
      </c>
      <c r="B88" s="68"/>
      <c r="C88" s="68"/>
      <c r="D88" s="68"/>
      <c r="E88" s="68"/>
      <c r="F88" s="68"/>
      <c r="G88" s="68"/>
      <c r="H88" s="68"/>
      <c r="I88" s="68"/>
      <c r="J88" s="68"/>
      <c r="K88" s="69"/>
      <c r="L88" s="69"/>
      <c r="M88" s="69"/>
      <c r="O88" s="51"/>
      <c r="P88" s="51"/>
    </row>
    <row r="89" spans="1:16" ht="21">
      <c r="A89" s="26" t="s">
        <v>76</v>
      </c>
      <c r="B89" s="66">
        <v>200</v>
      </c>
      <c r="C89" s="66">
        <v>150</v>
      </c>
      <c r="D89" s="225">
        <v>765000</v>
      </c>
      <c r="E89" s="248" t="s">
        <v>361</v>
      </c>
      <c r="F89" s="66">
        <v>765000</v>
      </c>
      <c r="G89" s="66">
        <v>0</v>
      </c>
      <c r="H89" s="66">
        <v>0</v>
      </c>
      <c r="I89" s="66">
        <v>10</v>
      </c>
      <c r="J89" s="66">
        <v>10</v>
      </c>
      <c r="K89" s="67">
        <v>10</v>
      </c>
      <c r="L89" s="67">
        <v>10</v>
      </c>
      <c r="M89" s="67">
        <v>10</v>
      </c>
      <c r="O89" s="51"/>
      <c r="P89" s="51"/>
    </row>
    <row r="90" spans="1:16" ht="21">
      <c r="A90" s="26" t="s">
        <v>242</v>
      </c>
      <c r="B90" s="68"/>
      <c r="C90" s="68"/>
      <c r="D90" s="226"/>
      <c r="E90" s="68"/>
      <c r="F90" s="68"/>
      <c r="G90" s="68"/>
      <c r="H90" s="68"/>
      <c r="I90" s="68"/>
      <c r="J90" s="68"/>
      <c r="K90" s="69"/>
      <c r="L90" s="69"/>
      <c r="M90" s="69"/>
      <c r="O90" s="51"/>
      <c r="P90" s="51"/>
    </row>
    <row r="91" spans="1:16" ht="21">
      <c r="A91" s="26" t="s">
        <v>67</v>
      </c>
      <c r="B91" s="241">
        <v>10</v>
      </c>
      <c r="C91" s="72">
        <v>3</v>
      </c>
      <c r="D91" s="240">
        <v>896000</v>
      </c>
      <c r="E91" s="248" t="s">
        <v>361</v>
      </c>
      <c r="F91" s="72">
        <v>896000</v>
      </c>
      <c r="G91" s="72">
        <v>3</v>
      </c>
      <c r="H91" s="72">
        <v>0</v>
      </c>
      <c r="I91" s="72">
        <v>1</v>
      </c>
      <c r="J91" s="72">
        <v>2</v>
      </c>
      <c r="K91" s="73">
        <v>2</v>
      </c>
      <c r="L91" s="73">
        <v>2</v>
      </c>
      <c r="M91" s="73">
        <v>0</v>
      </c>
      <c r="O91" s="51"/>
      <c r="P91" s="51"/>
    </row>
    <row r="92" spans="1:16" ht="21">
      <c r="A92" s="26" t="s">
        <v>330</v>
      </c>
      <c r="B92" s="57">
        <v>15</v>
      </c>
      <c r="C92" s="57">
        <v>3</v>
      </c>
      <c r="D92" s="228">
        <v>1138000</v>
      </c>
      <c r="E92" s="248" t="s">
        <v>361</v>
      </c>
      <c r="F92" s="57">
        <v>1138000</v>
      </c>
      <c r="G92" s="57">
        <v>1</v>
      </c>
      <c r="H92" s="57">
        <v>0</v>
      </c>
      <c r="I92" s="57">
        <v>4</v>
      </c>
      <c r="J92" s="57">
        <v>2</v>
      </c>
      <c r="K92" s="58">
        <v>2</v>
      </c>
      <c r="L92" s="58">
        <v>2</v>
      </c>
      <c r="M92" s="58">
        <v>2</v>
      </c>
      <c r="O92" s="51"/>
      <c r="P92" s="51"/>
    </row>
    <row r="93" spans="1:16" ht="21">
      <c r="A93" s="26" t="s">
        <v>329</v>
      </c>
      <c r="B93" s="66">
        <v>50</v>
      </c>
      <c r="C93" s="66">
        <v>10</v>
      </c>
      <c r="D93" s="225">
        <v>950000</v>
      </c>
      <c r="E93" s="248" t="s">
        <v>361</v>
      </c>
      <c r="F93" s="66">
        <v>950000</v>
      </c>
      <c r="G93" s="66">
        <v>0</v>
      </c>
      <c r="H93" s="66">
        <v>0</v>
      </c>
      <c r="I93" s="66">
        <v>10</v>
      </c>
      <c r="J93" s="66">
        <v>10</v>
      </c>
      <c r="K93" s="67">
        <v>10</v>
      </c>
      <c r="L93" s="67">
        <v>10</v>
      </c>
      <c r="M93" s="67">
        <v>0</v>
      </c>
      <c r="O93" s="51"/>
      <c r="P93" s="51"/>
    </row>
    <row r="94" spans="1:16" ht="21">
      <c r="A94" s="26" t="s">
        <v>331</v>
      </c>
      <c r="B94" s="66">
        <v>27</v>
      </c>
      <c r="C94" s="66">
        <v>7</v>
      </c>
      <c r="D94" s="225">
        <v>2000000</v>
      </c>
      <c r="E94" s="248" t="s">
        <v>361</v>
      </c>
      <c r="F94" s="66">
        <v>2000000</v>
      </c>
      <c r="G94" s="66">
        <v>0</v>
      </c>
      <c r="H94" s="66">
        <v>0</v>
      </c>
      <c r="I94" s="66">
        <v>4</v>
      </c>
      <c r="J94" s="66">
        <v>4</v>
      </c>
      <c r="K94" s="67">
        <v>4</v>
      </c>
      <c r="L94" s="67">
        <v>4</v>
      </c>
      <c r="M94" s="67">
        <v>4</v>
      </c>
      <c r="O94" s="51"/>
      <c r="P94" s="51"/>
    </row>
    <row r="95" spans="1:16" ht="21">
      <c r="A95" s="26" t="s">
        <v>262</v>
      </c>
      <c r="B95" s="54">
        <v>800</v>
      </c>
      <c r="C95" s="54">
        <v>500</v>
      </c>
      <c r="D95" s="231">
        <v>42000</v>
      </c>
      <c r="E95" s="248" t="s">
        <v>361</v>
      </c>
      <c r="F95" s="54">
        <v>42000</v>
      </c>
      <c r="G95" s="54">
        <v>50</v>
      </c>
      <c r="H95" s="54">
        <v>20</v>
      </c>
      <c r="I95" s="54">
        <v>80</v>
      </c>
      <c r="J95" s="54">
        <v>80</v>
      </c>
      <c r="K95" s="55">
        <v>80</v>
      </c>
      <c r="L95" s="55">
        <v>60</v>
      </c>
      <c r="M95" s="55">
        <v>0</v>
      </c>
      <c r="O95" s="51"/>
      <c r="P95" s="51"/>
    </row>
    <row r="96" spans="1:16" ht="21">
      <c r="A96" s="26" t="s">
        <v>263</v>
      </c>
      <c r="B96" s="70"/>
      <c r="C96" s="70"/>
      <c r="D96" s="227"/>
      <c r="E96" s="70"/>
      <c r="F96" s="70"/>
      <c r="G96" s="70">
        <v>0</v>
      </c>
      <c r="H96" s="70">
        <v>0</v>
      </c>
      <c r="I96" s="70">
        <v>0</v>
      </c>
      <c r="J96" s="70">
        <v>0</v>
      </c>
      <c r="K96" s="71">
        <v>0</v>
      </c>
      <c r="L96" s="71">
        <v>0</v>
      </c>
      <c r="M96" s="71">
        <v>0</v>
      </c>
      <c r="O96" s="51"/>
      <c r="P96" s="51"/>
    </row>
    <row r="97" spans="1:16" ht="21">
      <c r="A97" s="26" t="s">
        <v>264</v>
      </c>
      <c r="B97" s="57">
        <v>10</v>
      </c>
      <c r="C97" s="57">
        <v>3</v>
      </c>
      <c r="D97" s="228">
        <v>1050000</v>
      </c>
      <c r="E97" s="248" t="s">
        <v>361</v>
      </c>
      <c r="F97" s="57">
        <v>1050000</v>
      </c>
      <c r="G97" s="57">
        <v>0</v>
      </c>
      <c r="H97" s="57">
        <v>0</v>
      </c>
      <c r="I97" s="57">
        <v>1</v>
      </c>
      <c r="J97" s="57">
        <v>1</v>
      </c>
      <c r="K97" s="58">
        <v>1</v>
      </c>
      <c r="L97" s="58">
        <v>2</v>
      </c>
      <c r="M97" s="58">
        <v>2</v>
      </c>
      <c r="O97" s="51"/>
      <c r="P97" s="51"/>
    </row>
    <row r="98" spans="1:16" ht="21">
      <c r="A98" s="26" t="s">
        <v>243</v>
      </c>
      <c r="B98" s="70"/>
      <c r="C98" s="70"/>
      <c r="D98" s="227"/>
      <c r="E98" s="70"/>
      <c r="F98" s="70"/>
      <c r="G98" s="70"/>
      <c r="H98" s="70"/>
      <c r="I98" s="70"/>
      <c r="J98" s="70"/>
      <c r="K98" s="71"/>
      <c r="L98" s="71"/>
      <c r="M98" s="71"/>
      <c r="O98" s="51"/>
      <c r="P98" s="51"/>
    </row>
    <row r="99" spans="1:17" ht="21">
      <c r="A99" s="26" t="s">
        <v>68</v>
      </c>
      <c r="B99" s="57">
        <v>1200</v>
      </c>
      <c r="C99" s="57">
        <v>700</v>
      </c>
      <c r="D99" s="228">
        <v>12000</v>
      </c>
      <c r="E99" s="248" t="s">
        <v>361</v>
      </c>
      <c r="F99" s="57">
        <v>12000</v>
      </c>
      <c r="G99" s="57">
        <v>100</v>
      </c>
      <c r="H99" s="197">
        <v>0</v>
      </c>
      <c r="I99" s="57">
        <v>100</v>
      </c>
      <c r="J99" s="57">
        <v>100</v>
      </c>
      <c r="K99" s="58">
        <v>100</v>
      </c>
      <c r="L99" s="58">
        <v>100</v>
      </c>
      <c r="M99" s="58">
        <v>100</v>
      </c>
      <c r="O99" s="51"/>
      <c r="P99" s="51"/>
      <c r="Q99" s="51">
        <f>SUM(C99:C135)</f>
        <v>2382</v>
      </c>
    </row>
    <row r="100" spans="1:16" ht="21">
      <c r="A100" s="26" t="s">
        <v>244</v>
      </c>
      <c r="B100" s="70"/>
      <c r="C100" s="70"/>
      <c r="D100" s="227"/>
      <c r="E100" s="70"/>
      <c r="F100" s="70"/>
      <c r="G100" s="70"/>
      <c r="H100" s="70"/>
      <c r="I100" s="70"/>
      <c r="J100" s="70"/>
      <c r="K100" s="71"/>
      <c r="L100" s="71"/>
      <c r="M100" s="71"/>
      <c r="O100" s="51"/>
      <c r="P100" s="51"/>
    </row>
    <row r="101" spans="1:16" ht="21">
      <c r="A101" s="26" t="s">
        <v>69</v>
      </c>
      <c r="B101" s="57">
        <v>60</v>
      </c>
      <c r="C101" s="57">
        <v>50</v>
      </c>
      <c r="D101" s="228">
        <v>30000</v>
      </c>
      <c r="E101" s="248" t="s">
        <v>361</v>
      </c>
      <c r="F101" s="57">
        <v>30000</v>
      </c>
      <c r="G101" s="57">
        <v>5</v>
      </c>
      <c r="H101" s="57">
        <v>0</v>
      </c>
      <c r="I101" s="57">
        <v>2</v>
      </c>
      <c r="J101" s="57">
        <v>2</v>
      </c>
      <c r="K101" s="58">
        <v>2</v>
      </c>
      <c r="L101" s="58">
        <v>2</v>
      </c>
      <c r="M101" s="58">
        <v>2</v>
      </c>
      <c r="O101" s="51"/>
      <c r="P101" s="51"/>
    </row>
    <row r="102" spans="1:16" ht="21">
      <c r="A102" s="26" t="s">
        <v>245</v>
      </c>
      <c r="B102" s="70"/>
      <c r="C102" s="70"/>
      <c r="D102" s="227"/>
      <c r="E102" s="70"/>
      <c r="F102" s="70"/>
      <c r="G102" s="70"/>
      <c r="H102" s="70"/>
      <c r="I102" s="70"/>
      <c r="J102" s="70"/>
      <c r="K102" s="70"/>
      <c r="L102" s="70"/>
      <c r="M102" s="70"/>
      <c r="O102" s="51"/>
      <c r="P102" s="51"/>
    </row>
    <row r="103" spans="1:16" ht="21">
      <c r="A103" s="26" t="s">
        <v>70</v>
      </c>
      <c r="B103" s="57">
        <v>800</v>
      </c>
      <c r="C103" s="57">
        <v>500</v>
      </c>
      <c r="D103" s="228">
        <v>24000</v>
      </c>
      <c r="E103" s="248" t="s">
        <v>361</v>
      </c>
      <c r="F103" s="57">
        <v>24000</v>
      </c>
      <c r="G103" s="57">
        <v>100</v>
      </c>
      <c r="H103" s="57">
        <v>0</v>
      </c>
      <c r="I103" s="57">
        <v>80</v>
      </c>
      <c r="J103" s="57">
        <v>80</v>
      </c>
      <c r="K103" s="58">
        <v>80</v>
      </c>
      <c r="L103" s="58">
        <v>60</v>
      </c>
      <c r="M103" s="58">
        <v>0</v>
      </c>
      <c r="O103" s="51"/>
      <c r="P103" s="51"/>
    </row>
    <row r="104" spans="1:16" ht="21">
      <c r="A104" s="26" t="s">
        <v>246</v>
      </c>
      <c r="B104" s="70"/>
      <c r="C104" s="70"/>
      <c r="D104" s="227"/>
      <c r="E104" s="70"/>
      <c r="F104" s="70"/>
      <c r="G104" s="227"/>
      <c r="H104" s="70"/>
      <c r="I104" s="70"/>
      <c r="J104" s="70"/>
      <c r="K104" s="71"/>
      <c r="L104" s="71"/>
      <c r="M104" s="71"/>
      <c r="O104" s="51"/>
      <c r="P104" s="51"/>
    </row>
    <row r="105" spans="1:16" ht="21">
      <c r="A105" s="26" t="s">
        <v>265</v>
      </c>
      <c r="B105" s="57">
        <v>60</v>
      </c>
      <c r="C105" s="57">
        <v>15</v>
      </c>
      <c r="D105" s="228">
        <v>80000</v>
      </c>
      <c r="E105" s="248" t="s">
        <v>361</v>
      </c>
      <c r="F105" s="57">
        <v>80000</v>
      </c>
      <c r="G105" s="57">
        <v>0</v>
      </c>
      <c r="H105" s="57">
        <v>0</v>
      </c>
      <c r="I105" s="57">
        <v>15</v>
      </c>
      <c r="J105" s="57">
        <v>15</v>
      </c>
      <c r="K105" s="58">
        <v>15</v>
      </c>
      <c r="L105" s="58">
        <v>0</v>
      </c>
      <c r="M105" s="58">
        <v>0</v>
      </c>
      <c r="O105" s="51"/>
      <c r="P105" s="51"/>
    </row>
    <row r="106" spans="1:16" ht="21">
      <c r="A106" s="26" t="s">
        <v>328</v>
      </c>
      <c r="B106" s="57">
        <v>1200</v>
      </c>
      <c r="C106" s="57">
        <v>800</v>
      </c>
      <c r="D106" s="228">
        <v>20000</v>
      </c>
      <c r="E106" s="248" t="s">
        <v>361</v>
      </c>
      <c r="F106" s="57">
        <v>20000</v>
      </c>
      <c r="G106" s="57">
        <v>300</v>
      </c>
      <c r="H106" s="231"/>
      <c r="I106" s="57">
        <v>100</v>
      </c>
      <c r="J106" s="57">
        <v>100</v>
      </c>
      <c r="K106" s="58">
        <v>100</v>
      </c>
      <c r="L106" s="58">
        <v>100</v>
      </c>
      <c r="M106" s="58"/>
      <c r="O106" s="51"/>
      <c r="P106" s="51"/>
    </row>
    <row r="107" spans="1:16" ht="21">
      <c r="A107" s="26" t="s">
        <v>327</v>
      </c>
      <c r="B107" s="57">
        <v>60</v>
      </c>
      <c r="C107" s="57">
        <v>40</v>
      </c>
      <c r="D107" s="228">
        <v>20000</v>
      </c>
      <c r="E107" s="248" t="s">
        <v>361</v>
      </c>
      <c r="F107" s="57">
        <v>20000</v>
      </c>
      <c r="G107" s="57">
        <v>0</v>
      </c>
      <c r="H107" s="57">
        <v>0</v>
      </c>
      <c r="I107" s="57">
        <v>10</v>
      </c>
      <c r="J107" s="57">
        <v>10</v>
      </c>
      <c r="K107" s="58">
        <v>0</v>
      </c>
      <c r="L107" s="58">
        <v>0</v>
      </c>
      <c r="M107" s="58">
        <v>0</v>
      </c>
      <c r="O107" s="51"/>
      <c r="P107" s="51"/>
    </row>
    <row r="108" spans="1:16" ht="21">
      <c r="A108" s="222"/>
      <c r="B108" s="57"/>
      <c r="C108" s="57"/>
      <c r="D108" s="228"/>
      <c r="E108" s="254"/>
      <c r="F108" s="57"/>
      <c r="G108" s="57"/>
      <c r="H108" s="57"/>
      <c r="I108" s="57"/>
      <c r="J108" s="57"/>
      <c r="K108" s="58"/>
      <c r="L108" s="58"/>
      <c r="M108" s="58"/>
      <c r="O108" s="51"/>
      <c r="P108" s="51"/>
    </row>
    <row r="109" spans="1:16" ht="21">
      <c r="A109" s="26" t="s">
        <v>247</v>
      </c>
      <c r="B109" s="68"/>
      <c r="C109" s="68"/>
      <c r="D109" s="226"/>
      <c r="E109" s="68"/>
      <c r="F109" s="68"/>
      <c r="G109" s="68"/>
      <c r="H109" s="68"/>
      <c r="I109" s="68"/>
      <c r="J109" s="68"/>
      <c r="K109" s="69"/>
      <c r="L109" s="69"/>
      <c r="M109" s="69"/>
      <c r="O109" s="51"/>
      <c r="P109" s="51"/>
    </row>
    <row r="110" spans="1:16" ht="21">
      <c r="A110" s="26" t="s">
        <v>248</v>
      </c>
      <c r="B110" s="57">
        <v>10</v>
      </c>
      <c r="C110" s="57">
        <v>10</v>
      </c>
      <c r="D110" s="228">
        <v>11000</v>
      </c>
      <c r="E110" s="248" t="s">
        <v>361</v>
      </c>
      <c r="F110" s="57">
        <v>11000</v>
      </c>
      <c r="G110" s="57">
        <v>0</v>
      </c>
      <c r="H110" s="57">
        <v>0</v>
      </c>
      <c r="I110" s="57">
        <v>0</v>
      </c>
      <c r="J110" s="57">
        <v>0</v>
      </c>
      <c r="K110" s="58">
        <v>0</v>
      </c>
      <c r="L110" s="58">
        <v>0</v>
      </c>
      <c r="M110" s="58">
        <v>0</v>
      </c>
      <c r="O110" s="51"/>
      <c r="P110" s="51"/>
    </row>
    <row r="111" spans="1:16" ht="21">
      <c r="A111" s="26" t="s">
        <v>249</v>
      </c>
      <c r="B111" s="68"/>
      <c r="C111" s="68"/>
      <c r="D111" s="226"/>
      <c r="E111" s="57"/>
      <c r="F111" s="68"/>
      <c r="G111" s="68"/>
      <c r="H111" s="68"/>
      <c r="I111" s="68"/>
      <c r="J111" s="68"/>
      <c r="K111" s="69"/>
      <c r="L111" s="69"/>
      <c r="M111" s="69"/>
      <c r="O111" s="51"/>
      <c r="P111" s="51"/>
    </row>
    <row r="112" spans="1:16" ht="21">
      <c r="A112" s="26" t="s">
        <v>250</v>
      </c>
      <c r="B112" s="57">
        <v>20</v>
      </c>
      <c r="C112" s="57">
        <v>15</v>
      </c>
      <c r="D112" s="228">
        <v>23000</v>
      </c>
      <c r="E112" s="248" t="s">
        <v>361</v>
      </c>
      <c r="F112" s="57">
        <v>23000</v>
      </c>
      <c r="G112" s="57">
        <v>10</v>
      </c>
      <c r="H112" s="57">
        <v>0</v>
      </c>
      <c r="I112" s="57">
        <v>3</v>
      </c>
      <c r="J112" s="57">
        <v>2</v>
      </c>
      <c r="K112" s="58">
        <v>0</v>
      </c>
      <c r="L112" s="58">
        <v>0</v>
      </c>
      <c r="M112" s="58">
        <v>0</v>
      </c>
      <c r="O112" s="51"/>
      <c r="P112" s="51"/>
    </row>
    <row r="113" spans="1:16" ht="21">
      <c r="A113" s="26" t="s">
        <v>251</v>
      </c>
      <c r="B113" s="70"/>
      <c r="C113" s="70"/>
      <c r="D113" s="227"/>
      <c r="E113" s="248"/>
      <c r="F113" s="70"/>
      <c r="G113" s="227"/>
      <c r="H113" s="70"/>
      <c r="I113" s="70"/>
      <c r="J113" s="70"/>
      <c r="K113" s="71"/>
      <c r="L113" s="71"/>
      <c r="M113" s="71"/>
      <c r="O113" s="51"/>
      <c r="P113" s="51"/>
    </row>
    <row r="114" spans="1:16" ht="21">
      <c r="A114" s="26" t="s">
        <v>252</v>
      </c>
      <c r="B114" s="57">
        <v>10</v>
      </c>
      <c r="C114" s="57">
        <v>0</v>
      </c>
      <c r="D114" s="228">
        <v>33000</v>
      </c>
      <c r="E114" s="248" t="s">
        <v>361</v>
      </c>
      <c r="F114" s="57">
        <v>33000</v>
      </c>
      <c r="G114" s="57">
        <v>0</v>
      </c>
      <c r="H114" s="57">
        <v>0</v>
      </c>
      <c r="I114" s="57">
        <v>5</v>
      </c>
      <c r="J114" s="57">
        <v>5</v>
      </c>
      <c r="K114" s="58">
        <v>0</v>
      </c>
      <c r="L114" s="58">
        <v>0</v>
      </c>
      <c r="M114" s="58">
        <v>0</v>
      </c>
      <c r="O114" s="51"/>
      <c r="P114" s="51"/>
    </row>
    <row r="115" spans="1:16" ht="21">
      <c r="A115" s="26" t="s">
        <v>326</v>
      </c>
      <c r="B115" s="57">
        <v>60</v>
      </c>
      <c r="C115" s="57">
        <v>40</v>
      </c>
      <c r="D115" s="228">
        <v>5000</v>
      </c>
      <c r="E115" s="248" t="s">
        <v>361</v>
      </c>
      <c r="F115" s="57">
        <v>5000</v>
      </c>
      <c r="G115" s="57">
        <v>0</v>
      </c>
      <c r="H115" s="57">
        <v>0</v>
      </c>
      <c r="I115" s="57">
        <v>10</v>
      </c>
      <c r="J115" s="57">
        <v>10</v>
      </c>
      <c r="K115" s="57">
        <v>0</v>
      </c>
      <c r="L115" s="57">
        <v>0</v>
      </c>
      <c r="M115" s="57">
        <v>0</v>
      </c>
      <c r="O115" s="51"/>
      <c r="P115" s="51"/>
    </row>
    <row r="116" spans="1:16" ht="21">
      <c r="A116" s="26" t="s">
        <v>332</v>
      </c>
      <c r="B116" s="57">
        <v>10</v>
      </c>
      <c r="C116" s="57">
        <v>0</v>
      </c>
      <c r="D116" s="228">
        <v>9000</v>
      </c>
      <c r="E116" s="248" t="s">
        <v>361</v>
      </c>
      <c r="F116" s="57">
        <v>9000</v>
      </c>
      <c r="G116" s="57">
        <v>0</v>
      </c>
      <c r="H116" s="57">
        <v>0</v>
      </c>
      <c r="I116" s="57">
        <v>10</v>
      </c>
      <c r="J116" s="57">
        <v>0</v>
      </c>
      <c r="K116" s="58">
        <v>0</v>
      </c>
      <c r="L116" s="58">
        <v>0</v>
      </c>
      <c r="M116" s="58">
        <v>0</v>
      </c>
      <c r="O116" s="51"/>
      <c r="P116" s="51"/>
    </row>
    <row r="117" spans="1:16" ht="21">
      <c r="A117" s="26" t="s">
        <v>254</v>
      </c>
      <c r="B117" s="70"/>
      <c r="C117" s="70"/>
      <c r="D117" s="227"/>
      <c r="E117" s="248"/>
      <c r="F117" s="70"/>
      <c r="G117" s="70"/>
      <c r="H117" s="70"/>
      <c r="I117" s="70"/>
      <c r="J117" s="70"/>
      <c r="K117" s="71"/>
      <c r="L117" s="71"/>
      <c r="M117" s="71"/>
      <c r="O117" s="51"/>
      <c r="P117" s="51"/>
    </row>
    <row r="118" spans="1:16" ht="21">
      <c r="A118" s="26" t="s">
        <v>253</v>
      </c>
      <c r="B118" s="57">
        <v>5</v>
      </c>
      <c r="C118" s="57">
        <v>1</v>
      </c>
      <c r="D118" s="228">
        <v>28000</v>
      </c>
      <c r="E118" s="70"/>
      <c r="F118" s="57">
        <v>28000</v>
      </c>
      <c r="G118" s="57">
        <v>1</v>
      </c>
      <c r="H118" s="57">
        <v>0</v>
      </c>
      <c r="I118" s="57">
        <v>0</v>
      </c>
      <c r="J118" s="57">
        <v>5</v>
      </c>
      <c r="K118" s="58">
        <v>0</v>
      </c>
      <c r="L118" s="58">
        <v>0</v>
      </c>
      <c r="M118" s="58">
        <v>0</v>
      </c>
      <c r="O118" s="51"/>
      <c r="P118" s="51"/>
    </row>
    <row r="119" spans="1:16" ht="21">
      <c r="A119" s="26" t="s">
        <v>255</v>
      </c>
      <c r="B119" s="70"/>
      <c r="C119" s="70"/>
      <c r="D119" s="227"/>
      <c r="E119" s="248" t="s">
        <v>361</v>
      </c>
      <c r="F119" s="70"/>
      <c r="G119" s="70"/>
      <c r="H119" s="70"/>
      <c r="I119" s="70"/>
      <c r="J119" s="70"/>
      <c r="K119" s="71"/>
      <c r="L119" s="71"/>
      <c r="M119" s="71"/>
      <c r="O119" s="51"/>
      <c r="P119" s="51"/>
    </row>
    <row r="120" spans="1:16" ht="21">
      <c r="A120" s="26" t="s">
        <v>71</v>
      </c>
      <c r="B120" s="57">
        <v>10</v>
      </c>
      <c r="C120" s="57">
        <v>2</v>
      </c>
      <c r="D120" s="228">
        <v>14000</v>
      </c>
      <c r="E120" s="248" t="s">
        <v>361</v>
      </c>
      <c r="F120" s="57">
        <v>14000</v>
      </c>
      <c r="G120" s="57">
        <v>2</v>
      </c>
      <c r="H120" s="57">
        <v>0</v>
      </c>
      <c r="I120" s="57">
        <v>5</v>
      </c>
      <c r="J120" s="57">
        <v>5</v>
      </c>
      <c r="K120" s="58">
        <v>0</v>
      </c>
      <c r="L120" s="58">
        <v>0</v>
      </c>
      <c r="M120" s="58">
        <v>0</v>
      </c>
      <c r="O120" s="51"/>
      <c r="P120" s="51"/>
    </row>
    <row r="121" spans="1:16" ht="21">
      <c r="A121" s="26" t="s">
        <v>256</v>
      </c>
      <c r="B121" s="70"/>
      <c r="C121" s="70"/>
      <c r="D121" s="227"/>
      <c r="E121" s="248"/>
      <c r="F121" s="70"/>
      <c r="G121" s="227"/>
      <c r="H121" s="70"/>
      <c r="I121" s="70"/>
      <c r="J121" s="70"/>
      <c r="K121" s="71"/>
      <c r="L121" s="71"/>
      <c r="M121" s="71"/>
      <c r="O121" s="51"/>
      <c r="P121" s="51"/>
    </row>
    <row r="122" spans="1:16" ht="21">
      <c r="A122" s="26" t="s">
        <v>72</v>
      </c>
      <c r="B122" s="57">
        <v>10</v>
      </c>
      <c r="C122" s="57">
        <v>1</v>
      </c>
      <c r="D122" s="228">
        <v>4000</v>
      </c>
      <c r="E122" s="248" t="s">
        <v>361</v>
      </c>
      <c r="F122" s="57">
        <v>4000</v>
      </c>
      <c r="G122" s="57">
        <v>1</v>
      </c>
      <c r="H122" s="57">
        <v>0</v>
      </c>
      <c r="I122" s="57">
        <v>5</v>
      </c>
      <c r="J122" s="57">
        <v>4</v>
      </c>
      <c r="K122" s="58">
        <v>0</v>
      </c>
      <c r="L122" s="58">
        <v>0</v>
      </c>
      <c r="M122" s="58">
        <v>0</v>
      </c>
      <c r="O122" s="51"/>
      <c r="P122" s="51"/>
    </row>
    <row r="123" spans="1:16" ht="21">
      <c r="A123" s="26" t="s">
        <v>325</v>
      </c>
      <c r="B123" s="57">
        <v>60</v>
      </c>
      <c r="C123" s="57">
        <v>40</v>
      </c>
      <c r="D123" s="228">
        <v>3000</v>
      </c>
      <c r="E123" s="248" t="s">
        <v>361</v>
      </c>
      <c r="F123" s="57">
        <v>3000</v>
      </c>
      <c r="G123" s="57">
        <v>0</v>
      </c>
      <c r="H123" s="57">
        <v>0</v>
      </c>
      <c r="I123" s="57">
        <v>10</v>
      </c>
      <c r="J123" s="57">
        <v>10</v>
      </c>
      <c r="K123" s="58">
        <v>0</v>
      </c>
      <c r="L123" s="58">
        <v>0</v>
      </c>
      <c r="M123" s="58">
        <v>0</v>
      </c>
      <c r="O123" s="51"/>
      <c r="P123" s="51"/>
    </row>
    <row r="124" spans="1:16" ht="21">
      <c r="A124" s="26" t="s">
        <v>257</v>
      </c>
      <c r="B124" s="54">
        <v>80</v>
      </c>
      <c r="C124" s="54">
        <v>80</v>
      </c>
      <c r="D124" s="231">
        <v>35000</v>
      </c>
      <c r="E124" s="248" t="s">
        <v>361</v>
      </c>
      <c r="F124" s="54">
        <v>35000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O124" s="51"/>
      <c r="P124" s="51"/>
    </row>
    <row r="125" spans="1:16" ht="21">
      <c r="A125" s="26" t="s">
        <v>258</v>
      </c>
      <c r="B125" s="70"/>
      <c r="C125" s="70"/>
      <c r="D125" s="227"/>
      <c r="E125" s="248"/>
      <c r="F125" s="70"/>
      <c r="G125" s="70"/>
      <c r="H125" s="70"/>
      <c r="I125" s="70"/>
      <c r="J125" s="70"/>
      <c r="K125" s="71"/>
      <c r="L125" s="71"/>
      <c r="M125" s="71"/>
      <c r="O125" s="51"/>
      <c r="P125" s="51"/>
    </row>
    <row r="126" spans="1:16" ht="21">
      <c r="A126" s="26" t="s">
        <v>73</v>
      </c>
      <c r="B126" s="57">
        <v>77</v>
      </c>
      <c r="C126" s="57">
        <v>26</v>
      </c>
      <c r="D126" s="228">
        <v>9500</v>
      </c>
      <c r="E126" s="248" t="s">
        <v>361</v>
      </c>
      <c r="F126" s="57">
        <v>9500</v>
      </c>
      <c r="G126" s="57">
        <v>0</v>
      </c>
      <c r="H126" s="57">
        <v>0</v>
      </c>
      <c r="I126" s="57">
        <v>11</v>
      </c>
      <c r="J126" s="57">
        <v>10</v>
      </c>
      <c r="K126" s="58">
        <v>10</v>
      </c>
      <c r="L126" s="58">
        <v>10</v>
      </c>
      <c r="M126" s="58">
        <v>10</v>
      </c>
      <c r="O126" s="51"/>
      <c r="P126" s="51"/>
    </row>
    <row r="127" spans="1:16" ht="21">
      <c r="A127" s="26" t="s">
        <v>334</v>
      </c>
      <c r="B127" s="57">
        <v>15</v>
      </c>
      <c r="C127" s="57">
        <v>5</v>
      </c>
      <c r="D127" s="228">
        <v>30000</v>
      </c>
      <c r="E127" s="248" t="s">
        <v>361</v>
      </c>
      <c r="F127" s="57">
        <v>30000</v>
      </c>
      <c r="G127" s="57">
        <v>0</v>
      </c>
      <c r="H127" s="57">
        <v>0</v>
      </c>
      <c r="I127" s="57">
        <v>4</v>
      </c>
      <c r="J127" s="57">
        <v>3</v>
      </c>
      <c r="K127" s="58">
        <v>3</v>
      </c>
      <c r="L127" s="58">
        <v>0</v>
      </c>
      <c r="M127" s="58">
        <v>0</v>
      </c>
      <c r="O127" s="51"/>
      <c r="P127" s="51"/>
    </row>
    <row r="128" spans="1:16" ht="21">
      <c r="A128" s="26" t="s">
        <v>324</v>
      </c>
      <c r="B128" s="74"/>
      <c r="C128" s="74"/>
      <c r="D128" s="229"/>
      <c r="E128" s="248"/>
      <c r="F128" s="74"/>
      <c r="G128" s="74"/>
      <c r="H128" s="74"/>
      <c r="I128" s="74"/>
      <c r="J128" s="74"/>
      <c r="K128" s="111"/>
      <c r="L128" s="111"/>
      <c r="M128" s="111"/>
      <c r="O128" s="51"/>
      <c r="P128" s="51"/>
    </row>
    <row r="129" spans="1:16" ht="21">
      <c r="A129" s="26" t="s">
        <v>323</v>
      </c>
      <c r="B129" s="57">
        <v>80</v>
      </c>
      <c r="C129" s="57">
        <v>20</v>
      </c>
      <c r="D129" s="228">
        <v>6000</v>
      </c>
      <c r="E129" s="248" t="s">
        <v>361</v>
      </c>
      <c r="F129" s="57">
        <v>6000</v>
      </c>
      <c r="G129" s="57">
        <v>20</v>
      </c>
      <c r="H129" s="57"/>
      <c r="I129" s="57">
        <v>20</v>
      </c>
      <c r="J129" s="57">
        <v>20</v>
      </c>
      <c r="K129" s="58">
        <v>20</v>
      </c>
      <c r="L129" s="58"/>
      <c r="M129" s="58"/>
      <c r="O129" s="51"/>
      <c r="P129" s="51"/>
    </row>
    <row r="130" spans="1:16" ht="21">
      <c r="A130" s="26" t="s">
        <v>333</v>
      </c>
      <c r="B130" s="57">
        <v>29</v>
      </c>
      <c r="C130" s="57">
        <v>0</v>
      </c>
      <c r="D130" s="228">
        <v>15000</v>
      </c>
      <c r="E130" s="248" t="s">
        <v>361</v>
      </c>
      <c r="F130" s="57">
        <v>15000</v>
      </c>
      <c r="G130" s="57">
        <v>0</v>
      </c>
      <c r="H130" s="57">
        <v>0</v>
      </c>
      <c r="I130" s="57">
        <v>9</v>
      </c>
      <c r="J130" s="57">
        <v>5</v>
      </c>
      <c r="K130" s="57">
        <v>5</v>
      </c>
      <c r="L130" s="57">
        <v>5</v>
      </c>
      <c r="M130" s="57">
        <v>5</v>
      </c>
      <c r="O130" s="51"/>
      <c r="P130" s="51"/>
    </row>
    <row r="131" spans="1:16" ht="21">
      <c r="A131" s="26" t="s">
        <v>321</v>
      </c>
      <c r="B131" s="74"/>
      <c r="C131" s="74"/>
      <c r="D131" s="229"/>
      <c r="E131" s="248"/>
      <c r="F131" s="74"/>
      <c r="G131" s="74"/>
      <c r="H131" s="74"/>
      <c r="I131" s="74"/>
      <c r="J131" s="74"/>
      <c r="K131" s="74"/>
      <c r="L131" s="74"/>
      <c r="M131" s="74"/>
      <c r="O131" s="51"/>
      <c r="P131" s="51"/>
    </row>
    <row r="132" spans="1:16" ht="21">
      <c r="A132" s="26" t="s">
        <v>322</v>
      </c>
      <c r="B132" s="57">
        <v>10</v>
      </c>
      <c r="C132" s="57">
        <v>4</v>
      </c>
      <c r="D132" s="228">
        <v>30000</v>
      </c>
      <c r="E132" s="248" t="s">
        <v>361</v>
      </c>
      <c r="F132" s="57">
        <v>30000</v>
      </c>
      <c r="G132" s="57">
        <v>1</v>
      </c>
      <c r="H132" s="57">
        <v>0</v>
      </c>
      <c r="I132" s="57">
        <v>6</v>
      </c>
      <c r="J132" s="57">
        <v>0</v>
      </c>
      <c r="K132" s="58">
        <v>0</v>
      </c>
      <c r="L132" s="58">
        <v>0</v>
      </c>
      <c r="M132" s="58">
        <v>0</v>
      </c>
      <c r="O132" s="51"/>
      <c r="P132" s="51"/>
    </row>
    <row r="133" spans="1:16" ht="21">
      <c r="A133" s="26" t="s">
        <v>259</v>
      </c>
      <c r="B133" s="54">
        <v>77</v>
      </c>
      <c r="C133" s="54">
        <v>19</v>
      </c>
      <c r="D133" s="231">
        <v>9500</v>
      </c>
      <c r="E133" s="248" t="s">
        <v>361</v>
      </c>
      <c r="F133" s="54">
        <v>9500</v>
      </c>
      <c r="G133" s="54">
        <v>0</v>
      </c>
      <c r="H133" s="54">
        <v>0</v>
      </c>
      <c r="I133" s="54">
        <v>20</v>
      </c>
      <c r="J133" s="54">
        <v>20</v>
      </c>
      <c r="K133" s="54">
        <v>6</v>
      </c>
      <c r="L133" s="54">
        <v>6</v>
      </c>
      <c r="M133" s="54">
        <v>6</v>
      </c>
      <c r="O133" s="51"/>
      <c r="P133" s="51"/>
    </row>
    <row r="134" spans="1:16" ht="21">
      <c r="A134" s="26" t="s">
        <v>260</v>
      </c>
      <c r="B134" s="54">
        <v>14</v>
      </c>
      <c r="C134" s="54">
        <v>14</v>
      </c>
      <c r="D134" s="231">
        <v>9700</v>
      </c>
      <c r="E134" s="248" t="s">
        <v>361</v>
      </c>
      <c r="F134" s="54">
        <v>9700</v>
      </c>
      <c r="G134" s="54">
        <v>0</v>
      </c>
      <c r="H134" s="54">
        <v>0</v>
      </c>
      <c r="I134" s="54">
        <v>0</v>
      </c>
      <c r="J134" s="54">
        <v>0</v>
      </c>
      <c r="K134" s="55">
        <v>0</v>
      </c>
      <c r="L134" s="55">
        <v>0</v>
      </c>
      <c r="M134" s="55">
        <v>0</v>
      </c>
      <c r="O134" s="51"/>
      <c r="P134" s="51"/>
    </row>
    <row r="135" spans="1:16" ht="21">
      <c r="A135" s="26" t="s">
        <v>261</v>
      </c>
      <c r="B135" s="70"/>
      <c r="C135" s="70"/>
      <c r="D135" s="227"/>
      <c r="E135" s="248"/>
      <c r="F135" s="70"/>
      <c r="G135" s="70"/>
      <c r="H135" s="70"/>
      <c r="I135" s="70"/>
      <c r="J135" s="70"/>
      <c r="K135" s="71"/>
      <c r="L135" s="71"/>
      <c r="M135" s="71"/>
      <c r="O135" s="51"/>
      <c r="P135" s="51"/>
    </row>
    <row r="136" spans="1:16" ht="21">
      <c r="A136" s="26" t="s">
        <v>74</v>
      </c>
      <c r="B136" s="57">
        <v>10</v>
      </c>
      <c r="C136" s="57">
        <v>2</v>
      </c>
      <c r="D136" s="228">
        <v>18000</v>
      </c>
      <c r="E136" s="248" t="s">
        <v>361</v>
      </c>
      <c r="F136" s="57">
        <v>18000</v>
      </c>
      <c r="G136" s="57">
        <v>1</v>
      </c>
      <c r="H136" s="57">
        <v>0</v>
      </c>
      <c r="I136" s="57">
        <v>4</v>
      </c>
      <c r="J136" s="57">
        <v>4</v>
      </c>
      <c r="K136" s="58"/>
      <c r="L136" s="58"/>
      <c r="M136" s="58"/>
      <c r="O136" s="51"/>
      <c r="P136" s="51"/>
    </row>
    <row r="137" spans="1:16" ht="21">
      <c r="A137" s="26" t="s">
        <v>320</v>
      </c>
      <c r="B137" s="57">
        <v>100</v>
      </c>
      <c r="C137" s="57">
        <v>20</v>
      </c>
      <c r="D137" s="228">
        <v>15800</v>
      </c>
      <c r="E137" s="248" t="s">
        <v>361</v>
      </c>
      <c r="F137" s="57">
        <v>15800</v>
      </c>
      <c r="G137" s="57">
        <v>10</v>
      </c>
      <c r="H137" s="57">
        <v>0</v>
      </c>
      <c r="I137" s="57">
        <v>20</v>
      </c>
      <c r="J137" s="57">
        <v>20</v>
      </c>
      <c r="K137" s="58">
        <v>20</v>
      </c>
      <c r="L137" s="58">
        <v>20</v>
      </c>
      <c r="M137" s="58"/>
      <c r="O137" s="51"/>
      <c r="P137" s="51"/>
    </row>
    <row r="138" spans="1:13" ht="21">
      <c r="A138" s="33" t="s">
        <v>75</v>
      </c>
      <c r="B138" s="122"/>
      <c r="C138" s="122"/>
      <c r="D138" s="230"/>
      <c r="E138" s="230"/>
      <c r="F138" s="122"/>
      <c r="G138" s="122"/>
      <c r="H138" s="122"/>
      <c r="I138" s="122"/>
      <c r="J138" s="122"/>
      <c r="K138" s="122"/>
      <c r="L138" s="122"/>
      <c r="M138" s="117"/>
    </row>
    <row r="139" spans="1:17" ht="21">
      <c r="A139" s="26" t="s">
        <v>112</v>
      </c>
      <c r="B139" s="64">
        <v>10</v>
      </c>
      <c r="C139" s="64">
        <v>10</v>
      </c>
      <c r="D139" s="232">
        <v>921500</v>
      </c>
      <c r="E139" s="248" t="s">
        <v>361</v>
      </c>
      <c r="F139" s="46">
        <v>921500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O139" s="51"/>
      <c r="P139" s="51"/>
      <c r="Q139" s="51">
        <f>SUM(C139:C153)</f>
        <v>308</v>
      </c>
    </row>
    <row r="140" spans="1:16" ht="21">
      <c r="A140" s="26" t="s">
        <v>113</v>
      </c>
      <c r="B140" s="54">
        <v>30</v>
      </c>
      <c r="C140" s="54">
        <v>20</v>
      </c>
      <c r="D140" s="231">
        <v>529800</v>
      </c>
      <c r="E140" s="248" t="s">
        <v>361</v>
      </c>
      <c r="F140" s="54">
        <v>529800</v>
      </c>
      <c r="G140" s="64">
        <v>0</v>
      </c>
      <c r="H140" s="64">
        <v>0</v>
      </c>
      <c r="I140" s="64">
        <v>2</v>
      </c>
      <c r="J140" s="64">
        <v>2</v>
      </c>
      <c r="K140" s="64">
        <v>2</v>
      </c>
      <c r="L140" s="64">
        <v>2</v>
      </c>
      <c r="M140" s="64">
        <v>2</v>
      </c>
      <c r="O140" s="51"/>
      <c r="P140" s="51"/>
    </row>
    <row r="141" spans="1:16" ht="21">
      <c r="A141" s="26" t="s">
        <v>114</v>
      </c>
      <c r="B141" s="54">
        <v>10</v>
      </c>
      <c r="C141" s="54">
        <v>5</v>
      </c>
      <c r="D141" s="231">
        <v>2023100</v>
      </c>
      <c r="E141" s="248" t="s">
        <v>361</v>
      </c>
      <c r="F141" s="54">
        <v>2023100</v>
      </c>
      <c r="G141" s="64">
        <v>0</v>
      </c>
      <c r="H141" s="64">
        <v>0</v>
      </c>
      <c r="I141" s="64">
        <v>2</v>
      </c>
      <c r="J141" s="64">
        <v>2</v>
      </c>
      <c r="K141" s="64">
        <v>1</v>
      </c>
      <c r="L141" s="64">
        <v>0</v>
      </c>
      <c r="M141" s="64">
        <v>0</v>
      </c>
      <c r="O141" s="51"/>
      <c r="P141" s="51"/>
    </row>
    <row r="142" spans="1:16" ht="21">
      <c r="A142" s="26" t="s">
        <v>120</v>
      </c>
      <c r="B142" s="54">
        <v>8</v>
      </c>
      <c r="C142" s="54">
        <v>7</v>
      </c>
      <c r="D142" s="231">
        <v>1301600</v>
      </c>
      <c r="E142" s="248" t="s">
        <v>361</v>
      </c>
      <c r="F142" s="54">
        <v>1301600</v>
      </c>
      <c r="G142" s="64">
        <v>0</v>
      </c>
      <c r="H142" s="64">
        <v>0</v>
      </c>
      <c r="I142" s="64">
        <v>0</v>
      </c>
      <c r="J142" s="64">
        <v>1</v>
      </c>
      <c r="K142" s="64">
        <v>0</v>
      </c>
      <c r="L142" s="64">
        <v>0</v>
      </c>
      <c r="M142" s="64">
        <v>0</v>
      </c>
      <c r="O142" s="51"/>
      <c r="P142" s="51"/>
    </row>
    <row r="143" spans="1:16" ht="21">
      <c r="A143" s="26" t="s">
        <v>319</v>
      </c>
      <c r="B143" s="57">
        <v>2</v>
      </c>
      <c r="C143" s="57">
        <v>1</v>
      </c>
      <c r="D143" s="228">
        <v>2614500</v>
      </c>
      <c r="E143" s="248" t="s">
        <v>361</v>
      </c>
      <c r="F143" s="57">
        <v>2614500</v>
      </c>
      <c r="G143" s="61">
        <v>0</v>
      </c>
      <c r="H143" s="61">
        <v>0</v>
      </c>
      <c r="I143" s="61">
        <v>1</v>
      </c>
      <c r="J143" s="61">
        <v>0</v>
      </c>
      <c r="K143" s="61">
        <v>0</v>
      </c>
      <c r="L143" s="61">
        <v>0</v>
      </c>
      <c r="M143" s="61">
        <v>0</v>
      </c>
      <c r="O143" s="51"/>
      <c r="P143" s="51"/>
    </row>
    <row r="144" spans="1:16" ht="21">
      <c r="A144" s="26" t="s">
        <v>121</v>
      </c>
      <c r="B144" s="54">
        <v>50</v>
      </c>
      <c r="C144" s="54">
        <v>30</v>
      </c>
      <c r="D144" s="231">
        <v>825900</v>
      </c>
      <c r="E144" s="248" t="s">
        <v>361</v>
      </c>
      <c r="F144" s="54">
        <v>825900</v>
      </c>
      <c r="G144" s="64">
        <v>0</v>
      </c>
      <c r="H144" s="64">
        <v>0</v>
      </c>
      <c r="I144" s="64">
        <v>5</v>
      </c>
      <c r="J144" s="64">
        <v>5</v>
      </c>
      <c r="K144" s="64">
        <v>5</v>
      </c>
      <c r="L144" s="64">
        <v>5</v>
      </c>
      <c r="M144" s="64">
        <v>0</v>
      </c>
      <c r="O144" s="51"/>
      <c r="P144" s="51"/>
    </row>
    <row r="145" spans="1:16" ht="21">
      <c r="A145" s="26" t="s">
        <v>115</v>
      </c>
      <c r="B145" s="54">
        <v>40</v>
      </c>
      <c r="C145" s="54">
        <v>30</v>
      </c>
      <c r="D145" s="231">
        <v>683000</v>
      </c>
      <c r="E145" s="248" t="s">
        <v>361</v>
      </c>
      <c r="F145" s="54">
        <v>683000</v>
      </c>
      <c r="G145" s="64">
        <v>0</v>
      </c>
      <c r="H145" s="64">
        <v>0</v>
      </c>
      <c r="I145" s="64">
        <v>2</v>
      </c>
      <c r="J145" s="64">
        <v>2</v>
      </c>
      <c r="K145" s="64">
        <v>2</v>
      </c>
      <c r="L145" s="64">
        <v>2</v>
      </c>
      <c r="M145" s="64">
        <v>2</v>
      </c>
      <c r="O145" s="51"/>
      <c r="P145" s="51"/>
    </row>
    <row r="146" spans="1:16" ht="21">
      <c r="A146" s="26" t="s">
        <v>116</v>
      </c>
      <c r="B146" s="54">
        <v>30</v>
      </c>
      <c r="C146" s="54">
        <v>20</v>
      </c>
      <c r="D146" s="231">
        <v>789900</v>
      </c>
      <c r="E146" s="248" t="s">
        <v>361</v>
      </c>
      <c r="F146" s="54">
        <v>789900</v>
      </c>
      <c r="G146" s="64">
        <v>0</v>
      </c>
      <c r="H146" s="64">
        <v>0</v>
      </c>
      <c r="I146" s="64">
        <v>2</v>
      </c>
      <c r="J146" s="64">
        <v>2</v>
      </c>
      <c r="K146" s="64">
        <v>2</v>
      </c>
      <c r="L146" s="64">
        <v>2</v>
      </c>
      <c r="M146" s="64">
        <v>2</v>
      </c>
      <c r="O146" s="51"/>
      <c r="P146" s="51"/>
    </row>
    <row r="147" spans="1:16" ht="21">
      <c r="A147" s="26" t="s">
        <v>117</v>
      </c>
      <c r="B147" s="54">
        <v>60</v>
      </c>
      <c r="C147" s="54">
        <v>30</v>
      </c>
      <c r="D147" s="231">
        <v>1221400</v>
      </c>
      <c r="E147" s="248" t="s">
        <v>361</v>
      </c>
      <c r="F147" s="54">
        <v>1221400</v>
      </c>
      <c r="G147" s="64">
        <v>0</v>
      </c>
      <c r="H147" s="64">
        <v>0</v>
      </c>
      <c r="I147" s="64">
        <v>8</v>
      </c>
      <c r="J147" s="64">
        <v>8</v>
      </c>
      <c r="K147" s="64">
        <v>8</v>
      </c>
      <c r="L147" s="64">
        <v>6</v>
      </c>
      <c r="M147" s="64">
        <v>0</v>
      </c>
      <c r="O147" s="51"/>
      <c r="P147" s="51"/>
    </row>
    <row r="148" spans="1:16" ht="21">
      <c r="A148" s="26" t="s">
        <v>118</v>
      </c>
      <c r="B148" s="54">
        <v>60</v>
      </c>
      <c r="C148" s="54">
        <v>50</v>
      </c>
      <c r="D148" s="231">
        <v>12800</v>
      </c>
      <c r="E148" s="248" t="s">
        <v>361</v>
      </c>
      <c r="F148" s="54">
        <v>12800</v>
      </c>
      <c r="G148" s="64">
        <v>0</v>
      </c>
      <c r="H148" s="64">
        <v>0</v>
      </c>
      <c r="I148" s="64">
        <v>5</v>
      </c>
      <c r="J148" s="64">
        <v>5</v>
      </c>
      <c r="K148" s="64">
        <v>0</v>
      </c>
      <c r="L148" s="64">
        <v>0</v>
      </c>
      <c r="M148" s="64">
        <v>0</v>
      </c>
      <c r="O148" s="51"/>
      <c r="P148" s="51"/>
    </row>
    <row r="149" spans="1:16" ht="21">
      <c r="A149" s="26" t="s">
        <v>119</v>
      </c>
      <c r="B149" s="54">
        <v>10</v>
      </c>
      <c r="C149" s="54">
        <v>0</v>
      </c>
      <c r="D149" s="231">
        <v>103800</v>
      </c>
      <c r="E149" s="248" t="s">
        <v>361</v>
      </c>
      <c r="F149" s="54">
        <v>103800</v>
      </c>
      <c r="G149" s="64">
        <v>0</v>
      </c>
      <c r="H149" s="64">
        <v>0</v>
      </c>
      <c r="I149" s="64">
        <v>4</v>
      </c>
      <c r="J149" s="64">
        <v>4</v>
      </c>
      <c r="K149" s="64">
        <v>2</v>
      </c>
      <c r="L149" s="64">
        <v>0</v>
      </c>
      <c r="M149" s="64">
        <v>0</v>
      </c>
      <c r="O149" s="51"/>
      <c r="P149" s="51"/>
    </row>
    <row r="150" spans="1:16" ht="21">
      <c r="A150" s="26" t="s">
        <v>122</v>
      </c>
      <c r="B150" s="54">
        <v>20</v>
      </c>
      <c r="C150" s="54">
        <v>10</v>
      </c>
      <c r="D150" s="231">
        <v>398400</v>
      </c>
      <c r="E150" s="248" t="s">
        <v>361</v>
      </c>
      <c r="F150" s="54">
        <v>398400</v>
      </c>
      <c r="G150" s="64">
        <v>0</v>
      </c>
      <c r="H150" s="64">
        <v>0</v>
      </c>
      <c r="I150" s="64">
        <v>2</v>
      </c>
      <c r="J150" s="64">
        <v>2</v>
      </c>
      <c r="K150" s="64">
        <v>2</v>
      </c>
      <c r="L150" s="64">
        <v>2</v>
      </c>
      <c r="M150" s="64">
        <v>2</v>
      </c>
      <c r="O150" s="51"/>
      <c r="P150" s="51"/>
    </row>
    <row r="151" spans="1:16" ht="21">
      <c r="A151" s="26" t="s">
        <v>123</v>
      </c>
      <c r="B151" s="54">
        <v>60</v>
      </c>
      <c r="C151" s="54">
        <v>45</v>
      </c>
      <c r="D151" s="231">
        <v>584900</v>
      </c>
      <c r="E151" s="248" t="s">
        <v>361</v>
      </c>
      <c r="F151" s="54">
        <v>584900</v>
      </c>
      <c r="G151" s="64">
        <v>0</v>
      </c>
      <c r="H151" s="64">
        <v>0</v>
      </c>
      <c r="I151" s="64">
        <v>5</v>
      </c>
      <c r="J151" s="64">
        <v>5</v>
      </c>
      <c r="K151" s="64">
        <v>5</v>
      </c>
      <c r="L151" s="64">
        <v>0</v>
      </c>
      <c r="M151" s="64">
        <v>0</v>
      </c>
      <c r="O151" s="51"/>
      <c r="P151" s="51"/>
    </row>
    <row r="152" spans="1:16" ht="21">
      <c r="A152" s="26" t="s">
        <v>124</v>
      </c>
      <c r="B152" s="54">
        <v>60</v>
      </c>
      <c r="C152" s="54">
        <v>20</v>
      </c>
      <c r="D152" s="231">
        <v>114000</v>
      </c>
      <c r="E152" s="248" t="s">
        <v>361</v>
      </c>
      <c r="F152" s="54">
        <v>114000</v>
      </c>
      <c r="G152" s="54">
        <v>0</v>
      </c>
      <c r="H152" s="54">
        <v>0</v>
      </c>
      <c r="I152" s="54">
        <v>10</v>
      </c>
      <c r="J152" s="54">
        <v>10</v>
      </c>
      <c r="K152" s="54">
        <v>10</v>
      </c>
      <c r="L152" s="54">
        <v>10</v>
      </c>
      <c r="M152" s="54">
        <v>0</v>
      </c>
      <c r="O152" s="51"/>
      <c r="P152" s="51"/>
    </row>
    <row r="153" spans="1:16" ht="21">
      <c r="A153" s="26" t="s">
        <v>125</v>
      </c>
      <c r="B153" s="57">
        <v>50</v>
      </c>
      <c r="C153" s="57">
        <v>30</v>
      </c>
      <c r="D153" s="228">
        <v>183600</v>
      </c>
      <c r="E153" s="248" t="s">
        <v>361</v>
      </c>
      <c r="F153" s="57">
        <v>183600</v>
      </c>
      <c r="G153" s="61">
        <v>0</v>
      </c>
      <c r="H153" s="61">
        <v>0</v>
      </c>
      <c r="I153" s="61">
        <v>5</v>
      </c>
      <c r="J153" s="61">
        <v>5</v>
      </c>
      <c r="K153" s="61">
        <v>5</v>
      </c>
      <c r="L153" s="61">
        <v>5</v>
      </c>
      <c r="M153" s="61">
        <v>0</v>
      </c>
      <c r="O153" s="51"/>
      <c r="P153" s="51"/>
    </row>
    <row r="154" spans="1:16" ht="21">
      <c r="A154" s="26" t="s">
        <v>126</v>
      </c>
      <c r="B154" s="54">
        <v>5</v>
      </c>
      <c r="C154" s="54">
        <v>0</v>
      </c>
      <c r="D154" s="231">
        <v>509200</v>
      </c>
      <c r="E154" s="248" t="s">
        <v>361</v>
      </c>
      <c r="F154" s="54">
        <v>509200</v>
      </c>
      <c r="G154" s="64">
        <v>0</v>
      </c>
      <c r="H154" s="64">
        <v>0</v>
      </c>
      <c r="I154" s="64">
        <v>3</v>
      </c>
      <c r="J154" s="64">
        <v>2</v>
      </c>
      <c r="K154" s="64">
        <v>0</v>
      </c>
      <c r="L154" s="64">
        <v>0</v>
      </c>
      <c r="M154" s="64">
        <v>0</v>
      </c>
      <c r="O154" s="51"/>
      <c r="P154" s="51"/>
    </row>
    <row r="155" spans="1:16" ht="21">
      <c r="A155" s="26" t="s">
        <v>127</v>
      </c>
      <c r="B155" s="54">
        <v>10</v>
      </c>
      <c r="C155" s="54">
        <v>0</v>
      </c>
      <c r="D155" s="231">
        <v>343800</v>
      </c>
      <c r="E155" s="248" t="s">
        <v>361</v>
      </c>
      <c r="F155" s="54">
        <v>343800</v>
      </c>
      <c r="G155" s="64">
        <v>0</v>
      </c>
      <c r="H155" s="64">
        <v>0</v>
      </c>
      <c r="I155" s="64">
        <v>5</v>
      </c>
      <c r="J155" s="64">
        <v>5</v>
      </c>
      <c r="K155" s="64">
        <v>0</v>
      </c>
      <c r="L155" s="64">
        <v>0</v>
      </c>
      <c r="M155" s="64">
        <v>0</v>
      </c>
      <c r="O155" s="51"/>
      <c r="P155" s="51"/>
    </row>
    <row r="156" spans="1:16" ht="21">
      <c r="A156" s="26" t="s">
        <v>128</v>
      </c>
      <c r="B156" s="54">
        <v>2</v>
      </c>
      <c r="C156" s="54">
        <v>0</v>
      </c>
      <c r="D156" s="231">
        <v>486600</v>
      </c>
      <c r="E156" s="248" t="s">
        <v>361</v>
      </c>
      <c r="F156" s="54">
        <v>486600</v>
      </c>
      <c r="G156" s="64">
        <v>0</v>
      </c>
      <c r="H156" s="64">
        <v>0</v>
      </c>
      <c r="I156" s="64">
        <v>0</v>
      </c>
      <c r="J156" s="64">
        <v>2</v>
      </c>
      <c r="K156" s="64">
        <v>0</v>
      </c>
      <c r="L156" s="64">
        <v>0</v>
      </c>
      <c r="M156" s="64">
        <v>0</v>
      </c>
      <c r="O156" s="51"/>
      <c r="P156" s="51"/>
    </row>
    <row r="157" spans="1:16" ht="21">
      <c r="A157" s="26" t="s">
        <v>129</v>
      </c>
      <c r="B157" s="54">
        <v>2</v>
      </c>
      <c r="C157" s="54">
        <v>0</v>
      </c>
      <c r="D157" s="231">
        <v>488400</v>
      </c>
      <c r="E157" s="248" t="s">
        <v>361</v>
      </c>
      <c r="F157" s="54">
        <v>488400</v>
      </c>
      <c r="G157" s="64">
        <v>0</v>
      </c>
      <c r="H157" s="64">
        <v>0</v>
      </c>
      <c r="I157" s="64">
        <v>0</v>
      </c>
      <c r="J157" s="64">
        <v>2</v>
      </c>
      <c r="K157" s="64">
        <v>0</v>
      </c>
      <c r="L157" s="64">
        <v>0</v>
      </c>
      <c r="M157" s="64">
        <v>0</v>
      </c>
      <c r="O157" s="51"/>
      <c r="P157" s="51"/>
    </row>
    <row r="158" spans="1:16" ht="21">
      <c r="A158" s="26" t="s">
        <v>130</v>
      </c>
      <c r="B158" s="54">
        <v>2</v>
      </c>
      <c r="C158" s="54">
        <v>0</v>
      </c>
      <c r="D158" s="231">
        <v>168200</v>
      </c>
      <c r="E158" s="248" t="s">
        <v>361</v>
      </c>
      <c r="F158" s="54">
        <v>168200</v>
      </c>
      <c r="G158" s="64">
        <v>0</v>
      </c>
      <c r="H158" s="64">
        <v>0</v>
      </c>
      <c r="I158" s="64">
        <v>0</v>
      </c>
      <c r="J158" s="64">
        <v>2</v>
      </c>
      <c r="K158" s="64">
        <v>0</v>
      </c>
      <c r="L158" s="64">
        <v>0</v>
      </c>
      <c r="M158" s="64">
        <v>0</v>
      </c>
      <c r="O158" s="51"/>
      <c r="P158" s="51"/>
    </row>
    <row r="159" spans="1:16" ht="21">
      <c r="A159" s="26" t="s">
        <v>131</v>
      </c>
      <c r="B159" s="54">
        <v>3</v>
      </c>
      <c r="C159" s="54">
        <v>0</v>
      </c>
      <c r="D159" s="231">
        <v>489800</v>
      </c>
      <c r="E159" s="248" t="s">
        <v>361</v>
      </c>
      <c r="F159" s="54">
        <v>489800</v>
      </c>
      <c r="G159" s="64">
        <v>0</v>
      </c>
      <c r="H159" s="64">
        <v>0</v>
      </c>
      <c r="I159" s="64">
        <v>1</v>
      </c>
      <c r="J159" s="64">
        <v>2</v>
      </c>
      <c r="K159" s="64">
        <v>0</v>
      </c>
      <c r="L159" s="64">
        <v>0</v>
      </c>
      <c r="M159" s="64">
        <v>0</v>
      </c>
      <c r="O159" s="51"/>
      <c r="P159" s="51"/>
    </row>
    <row r="160" spans="1:16" ht="21">
      <c r="A160" s="26" t="s">
        <v>132</v>
      </c>
      <c r="B160" s="54">
        <v>1</v>
      </c>
      <c r="C160" s="54">
        <v>0</v>
      </c>
      <c r="D160" s="231">
        <v>708500</v>
      </c>
      <c r="E160" s="248" t="s">
        <v>361</v>
      </c>
      <c r="F160" s="54">
        <v>708500</v>
      </c>
      <c r="G160" s="64">
        <v>0</v>
      </c>
      <c r="H160" s="64">
        <v>0</v>
      </c>
      <c r="I160" s="64">
        <v>1</v>
      </c>
      <c r="J160" s="64">
        <v>0</v>
      </c>
      <c r="K160" s="64">
        <v>0</v>
      </c>
      <c r="L160" s="64">
        <v>0</v>
      </c>
      <c r="M160" s="64">
        <v>0</v>
      </c>
      <c r="O160" s="51"/>
      <c r="P160" s="51"/>
    </row>
    <row r="161" spans="1:16" ht="21">
      <c r="A161" s="26" t="s">
        <v>164</v>
      </c>
      <c r="B161" s="54">
        <v>3</v>
      </c>
      <c r="C161" s="54">
        <v>0</v>
      </c>
      <c r="D161" s="231">
        <v>817700</v>
      </c>
      <c r="E161" s="248" t="s">
        <v>361</v>
      </c>
      <c r="F161" s="54">
        <v>817700</v>
      </c>
      <c r="G161" s="64">
        <v>0</v>
      </c>
      <c r="H161" s="64">
        <v>0</v>
      </c>
      <c r="I161" s="64">
        <v>2</v>
      </c>
      <c r="J161" s="64">
        <v>0</v>
      </c>
      <c r="K161" s="64">
        <v>0</v>
      </c>
      <c r="L161" s="64">
        <v>0</v>
      </c>
      <c r="M161" s="64">
        <v>0</v>
      </c>
      <c r="O161" s="51"/>
      <c r="P161" s="51"/>
    </row>
    <row r="162" spans="1:16" ht="21">
      <c r="A162" s="222" t="s">
        <v>133</v>
      </c>
      <c r="B162" s="54">
        <v>1</v>
      </c>
      <c r="C162" s="54">
        <v>0</v>
      </c>
      <c r="D162" s="231">
        <v>49700</v>
      </c>
      <c r="E162" s="248" t="s">
        <v>361</v>
      </c>
      <c r="F162" s="54">
        <v>49700</v>
      </c>
      <c r="G162" s="54">
        <v>0</v>
      </c>
      <c r="H162" s="54">
        <v>0</v>
      </c>
      <c r="I162" s="54">
        <v>1</v>
      </c>
      <c r="J162" s="54">
        <v>0</v>
      </c>
      <c r="K162" s="54">
        <v>0</v>
      </c>
      <c r="L162" s="54">
        <v>0</v>
      </c>
      <c r="M162" s="54">
        <v>0</v>
      </c>
      <c r="O162" s="51"/>
      <c r="P162" s="51"/>
    </row>
    <row r="163" spans="1:16" ht="21">
      <c r="A163" s="26" t="s">
        <v>134</v>
      </c>
      <c r="B163" s="57">
        <v>1</v>
      </c>
      <c r="C163" s="57">
        <v>0</v>
      </c>
      <c r="D163" s="228">
        <v>257100</v>
      </c>
      <c r="E163" s="254" t="s">
        <v>361</v>
      </c>
      <c r="F163" s="57">
        <v>257100</v>
      </c>
      <c r="G163" s="61">
        <v>0</v>
      </c>
      <c r="H163" s="61">
        <v>0</v>
      </c>
      <c r="I163" s="61">
        <v>1</v>
      </c>
      <c r="J163" s="61">
        <v>0</v>
      </c>
      <c r="K163" s="61">
        <v>0</v>
      </c>
      <c r="L163" s="61">
        <v>0</v>
      </c>
      <c r="M163" s="61">
        <v>0</v>
      </c>
      <c r="O163" s="51"/>
      <c r="P163" s="51"/>
    </row>
    <row r="164" spans="1:16" ht="21">
      <c r="A164" s="26" t="s">
        <v>135</v>
      </c>
      <c r="B164" s="54">
        <v>5</v>
      </c>
      <c r="C164" s="54">
        <v>0</v>
      </c>
      <c r="D164" s="231">
        <v>43200</v>
      </c>
      <c r="E164" s="248" t="s">
        <v>361</v>
      </c>
      <c r="F164" s="54">
        <v>43200</v>
      </c>
      <c r="G164" s="54">
        <v>0</v>
      </c>
      <c r="H164" s="54">
        <v>0</v>
      </c>
      <c r="I164" s="54">
        <v>3</v>
      </c>
      <c r="J164" s="54">
        <v>2</v>
      </c>
      <c r="K164" s="54">
        <v>0</v>
      </c>
      <c r="L164" s="54">
        <v>0</v>
      </c>
      <c r="M164" s="54">
        <v>0</v>
      </c>
      <c r="O164" s="51"/>
      <c r="P164" s="51"/>
    </row>
    <row r="165" spans="1:16" ht="21">
      <c r="A165" s="26" t="s">
        <v>136</v>
      </c>
      <c r="B165" s="57">
        <v>5</v>
      </c>
      <c r="C165" s="57">
        <v>0</v>
      </c>
      <c r="D165" s="228">
        <v>124200</v>
      </c>
      <c r="E165" s="248" t="s">
        <v>361</v>
      </c>
      <c r="F165" s="57">
        <v>124200</v>
      </c>
      <c r="G165" s="61">
        <v>0</v>
      </c>
      <c r="H165" s="61">
        <v>0</v>
      </c>
      <c r="I165" s="61">
        <v>3</v>
      </c>
      <c r="J165" s="61">
        <v>2</v>
      </c>
      <c r="K165" s="61">
        <v>0</v>
      </c>
      <c r="L165" s="61">
        <v>0</v>
      </c>
      <c r="M165" s="61">
        <v>0</v>
      </c>
      <c r="O165" s="51"/>
      <c r="P165" s="51"/>
    </row>
    <row r="166" spans="1:16" ht="21">
      <c r="A166" s="26" t="s">
        <v>137</v>
      </c>
      <c r="B166" s="54">
        <v>5</v>
      </c>
      <c r="C166" s="54">
        <v>0</v>
      </c>
      <c r="D166" s="231">
        <v>37600</v>
      </c>
      <c r="E166" s="248" t="s">
        <v>361</v>
      </c>
      <c r="F166" s="54">
        <v>37600</v>
      </c>
      <c r="G166" s="64">
        <v>0</v>
      </c>
      <c r="H166" s="64">
        <v>0</v>
      </c>
      <c r="I166" s="64">
        <v>3</v>
      </c>
      <c r="J166" s="64">
        <v>2</v>
      </c>
      <c r="K166" s="64">
        <v>0</v>
      </c>
      <c r="L166" s="64">
        <v>0</v>
      </c>
      <c r="M166" s="64">
        <v>0</v>
      </c>
      <c r="O166" s="51"/>
      <c r="P166" s="51"/>
    </row>
    <row r="167" spans="1:16" ht="21">
      <c r="A167" s="26" t="s">
        <v>138</v>
      </c>
      <c r="B167" s="54">
        <v>2</v>
      </c>
      <c r="C167" s="54">
        <v>0</v>
      </c>
      <c r="D167" s="231">
        <v>551500</v>
      </c>
      <c r="E167" s="248" t="s">
        <v>361</v>
      </c>
      <c r="F167" s="54">
        <v>551500</v>
      </c>
      <c r="G167" s="64">
        <v>0</v>
      </c>
      <c r="H167" s="64">
        <v>0</v>
      </c>
      <c r="I167" s="64">
        <v>2</v>
      </c>
      <c r="J167" s="64">
        <v>0</v>
      </c>
      <c r="K167" s="64">
        <v>0</v>
      </c>
      <c r="L167" s="64">
        <v>0</v>
      </c>
      <c r="M167" s="64">
        <v>0</v>
      </c>
      <c r="O167" s="51"/>
      <c r="P167" s="51"/>
    </row>
    <row r="168" spans="1:16" ht="21">
      <c r="A168" s="26" t="s">
        <v>139</v>
      </c>
      <c r="B168" s="54">
        <v>1</v>
      </c>
      <c r="C168" s="54">
        <v>0</v>
      </c>
      <c r="D168" s="231">
        <v>1489200</v>
      </c>
      <c r="E168" s="248" t="s">
        <v>361</v>
      </c>
      <c r="F168" s="54">
        <v>1489200</v>
      </c>
      <c r="G168" s="64">
        <v>0</v>
      </c>
      <c r="H168" s="64">
        <v>0</v>
      </c>
      <c r="I168" s="64">
        <v>1</v>
      </c>
      <c r="J168" s="64">
        <v>0</v>
      </c>
      <c r="K168" s="64">
        <v>0</v>
      </c>
      <c r="L168" s="64">
        <v>0</v>
      </c>
      <c r="M168" s="64">
        <v>0</v>
      </c>
      <c r="O168" s="51"/>
      <c r="P168" s="51"/>
    </row>
    <row r="169" spans="1:16" ht="21">
      <c r="A169" s="26" t="s">
        <v>140</v>
      </c>
      <c r="B169" s="54">
        <v>1</v>
      </c>
      <c r="C169" s="54">
        <v>0</v>
      </c>
      <c r="D169" s="231">
        <v>157200</v>
      </c>
      <c r="E169" s="248" t="s">
        <v>361</v>
      </c>
      <c r="F169" s="54">
        <v>157200</v>
      </c>
      <c r="G169" s="64">
        <v>0</v>
      </c>
      <c r="H169" s="64">
        <v>0</v>
      </c>
      <c r="I169" s="64">
        <v>1</v>
      </c>
      <c r="J169" s="64">
        <v>0</v>
      </c>
      <c r="K169" s="64">
        <v>0</v>
      </c>
      <c r="L169" s="64">
        <v>0</v>
      </c>
      <c r="M169" s="64">
        <v>0</v>
      </c>
      <c r="O169" s="51"/>
      <c r="P169" s="51"/>
    </row>
    <row r="170" spans="1:16" ht="21">
      <c r="A170" s="26" t="s">
        <v>141</v>
      </c>
      <c r="B170" s="54">
        <v>2</v>
      </c>
      <c r="C170" s="54">
        <v>0</v>
      </c>
      <c r="D170" s="231">
        <v>84000</v>
      </c>
      <c r="E170" s="248" t="s">
        <v>361</v>
      </c>
      <c r="F170" s="54">
        <v>84000</v>
      </c>
      <c r="G170" s="64">
        <v>0</v>
      </c>
      <c r="H170" s="64">
        <v>0</v>
      </c>
      <c r="I170" s="64">
        <v>2</v>
      </c>
      <c r="J170" s="64">
        <v>0</v>
      </c>
      <c r="K170" s="64">
        <v>0</v>
      </c>
      <c r="L170" s="64">
        <v>0</v>
      </c>
      <c r="M170" s="64">
        <v>0</v>
      </c>
      <c r="O170" s="51"/>
      <c r="P170" s="51"/>
    </row>
    <row r="171" spans="1:16" s="80" customFormat="1" ht="21">
      <c r="A171" s="77" t="s">
        <v>153</v>
      </c>
      <c r="B171" s="64">
        <v>5000</v>
      </c>
      <c r="C171" s="54">
        <v>600</v>
      </c>
      <c r="D171" s="231">
        <v>3800</v>
      </c>
      <c r="E171" s="248" t="s">
        <v>361</v>
      </c>
      <c r="F171" s="54">
        <v>3800</v>
      </c>
      <c r="G171" s="64">
        <v>0</v>
      </c>
      <c r="H171" s="64">
        <v>600</v>
      </c>
      <c r="I171" s="64">
        <v>800</v>
      </c>
      <c r="J171" s="64">
        <v>800</v>
      </c>
      <c r="K171" s="64">
        <v>800</v>
      </c>
      <c r="L171" s="64">
        <v>800</v>
      </c>
      <c r="M171" s="64">
        <v>600</v>
      </c>
      <c r="N171" s="1"/>
      <c r="O171" s="51"/>
      <c r="P171" s="51"/>
    </row>
    <row r="172" spans="1:16" s="80" customFormat="1" ht="21">
      <c r="A172" s="77" t="s">
        <v>154</v>
      </c>
      <c r="B172" s="64">
        <v>1000</v>
      </c>
      <c r="C172" s="54">
        <v>0</v>
      </c>
      <c r="D172" s="231">
        <v>3500</v>
      </c>
      <c r="E172" s="248" t="s">
        <v>361</v>
      </c>
      <c r="F172" s="54">
        <v>3500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1"/>
      <c r="O172" s="51"/>
      <c r="P172" s="51"/>
    </row>
    <row r="173" spans="1:16" s="80" customFormat="1" ht="21">
      <c r="A173" s="77" t="s">
        <v>155</v>
      </c>
      <c r="B173" s="64">
        <v>500</v>
      </c>
      <c r="C173" s="54">
        <v>200</v>
      </c>
      <c r="D173" s="231">
        <v>5000</v>
      </c>
      <c r="E173" s="248" t="s">
        <v>361</v>
      </c>
      <c r="F173" s="82">
        <v>5000</v>
      </c>
      <c r="G173" s="64">
        <v>0</v>
      </c>
      <c r="H173" s="64">
        <v>0</v>
      </c>
      <c r="I173" s="64">
        <v>200</v>
      </c>
      <c r="J173" s="64">
        <v>100</v>
      </c>
      <c r="K173" s="64">
        <v>0</v>
      </c>
      <c r="L173" s="64">
        <v>0</v>
      </c>
      <c r="M173" s="64">
        <v>0</v>
      </c>
      <c r="N173" s="1"/>
      <c r="O173" s="51"/>
      <c r="P173" s="51"/>
    </row>
    <row r="174" spans="1:16" s="80" customFormat="1" ht="21">
      <c r="A174" s="77" t="s">
        <v>156</v>
      </c>
      <c r="B174" s="64">
        <v>20000</v>
      </c>
      <c r="C174" s="54">
        <v>600</v>
      </c>
      <c r="D174" s="231">
        <v>1000</v>
      </c>
      <c r="E174" s="248" t="s">
        <v>361</v>
      </c>
      <c r="F174" s="82">
        <v>1000</v>
      </c>
      <c r="G174" s="64">
        <v>0</v>
      </c>
      <c r="H174" s="64">
        <v>16400</v>
      </c>
      <c r="I174" s="64">
        <v>17000</v>
      </c>
      <c r="J174" s="64">
        <v>17600</v>
      </c>
      <c r="K174" s="64">
        <v>18400</v>
      </c>
      <c r="L174" s="64">
        <v>19200</v>
      </c>
      <c r="M174" s="64">
        <v>20000</v>
      </c>
      <c r="N174" s="1"/>
      <c r="O174" s="51"/>
      <c r="P174" s="51"/>
    </row>
    <row r="175" spans="1:16" s="80" customFormat="1" ht="21">
      <c r="A175" s="77" t="s">
        <v>157</v>
      </c>
      <c r="B175" s="64">
        <v>20000</v>
      </c>
      <c r="C175" s="54">
        <v>600</v>
      </c>
      <c r="D175" s="231">
        <v>480</v>
      </c>
      <c r="E175" s="248" t="s">
        <v>361</v>
      </c>
      <c r="F175" s="82">
        <v>480</v>
      </c>
      <c r="G175" s="64">
        <v>0</v>
      </c>
      <c r="H175" s="64">
        <v>16400</v>
      </c>
      <c r="I175" s="64">
        <v>17000</v>
      </c>
      <c r="J175" s="64">
        <v>17600</v>
      </c>
      <c r="K175" s="64">
        <v>18400</v>
      </c>
      <c r="L175" s="64">
        <v>19200</v>
      </c>
      <c r="M175" s="64">
        <v>20000</v>
      </c>
      <c r="N175" s="1"/>
      <c r="O175" s="51"/>
      <c r="P175" s="51"/>
    </row>
    <row r="176" spans="1:16" s="80" customFormat="1" ht="21">
      <c r="A176" s="77" t="s">
        <v>158</v>
      </c>
      <c r="B176" s="64">
        <v>200</v>
      </c>
      <c r="C176" s="54">
        <v>0</v>
      </c>
      <c r="D176" s="231">
        <v>900</v>
      </c>
      <c r="E176" s="248" t="s">
        <v>361</v>
      </c>
      <c r="F176" s="82">
        <v>900</v>
      </c>
      <c r="G176" s="64">
        <v>0</v>
      </c>
      <c r="H176" s="64">
        <v>0</v>
      </c>
      <c r="I176" s="64">
        <v>0</v>
      </c>
      <c r="J176" s="64">
        <v>200</v>
      </c>
      <c r="K176" s="64">
        <v>0</v>
      </c>
      <c r="L176" s="64">
        <v>0</v>
      </c>
      <c r="M176" s="64">
        <v>0</v>
      </c>
      <c r="N176" s="1"/>
      <c r="O176" s="51"/>
      <c r="P176" s="51"/>
    </row>
    <row r="177" spans="1:16" s="80" customFormat="1" ht="21">
      <c r="A177" s="77" t="s">
        <v>159</v>
      </c>
      <c r="B177" s="54">
        <v>500000</v>
      </c>
      <c r="C177" s="54">
        <v>100000</v>
      </c>
      <c r="D177" s="233">
        <v>2.79</v>
      </c>
      <c r="E177" s="248" t="s">
        <v>361</v>
      </c>
      <c r="F177" s="83">
        <v>2.79</v>
      </c>
      <c r="G177" s="64">
        <v>0</v>
      </c>
      <c r="H177" s="64">
        <v>0</v>
      </c>
      <c r="I177" s="64">
        <v>100000</v>
      </c>
      <c r="J177" s="64">
        <v>100000</v>
      </c>
      <c r="K177" s="64">
        <v>100000</v>
      </c>
      <c r="L177" s="64">
        <v>100000</v>
      </c>
      <c r="M177" s="64">
        <v>100000</v>
      </c>
      <c r="N177" s="1"/>
      <c r="O177" s="51"/>
      <c r="P177" s="51"/>
    </row>
    <row r="178" spans="1:16" s="80" customFormat="1" ht="21">
      <c r="A178" s="77" t="s">
        <v>160</v>
      </c>
      <c r="B178" s="64">
        <v>100000</v>
      </c>
      <c r="C178" s="54">
        <v>0</v>
      </c>
      <c r="D178" s="233">
        <v>7.4</v>
      </c>
      <c r="E178" s="248" t="s">
        <v>361</v>
      </c>
      <c r="F178" s="83">
        <v>7.4</v>
      </c>
      <c r="G178" s="64">
        <v>0</v>
      </c>
      <c r="H178" s="64">
        <v>0</v>
      </c>
      <c r="I178" s="64">
        <v>20000</v>
      </c>
      <c r="J178" s="64">
        <v>20000</v>
      </c>
      <c r="K178" s="64">
        <v>20000</v>
      </c>
      <c r="L178" s="64">
        <v>20000</v>
      </c>
      <c r="M178" s="64">
        <v>20000</v>
      </c>
      <c r="N178" s="1"/>
      <c r="O178" s="51"/>
      <c r="P178" s="51"/>
    </row>
    <row r="179" spans="1:16" ht="21">
      <c r="A179" s="26" t="s">
        <v>161</v>
      </c>
      <c r="B179" s="64">
        <v>10000</v>
      </c>
      <c r="C179" s="54">
        <v>0</v>
      </c>
      <c r="D179" s="231">
        <v>5000</v>
      </c>
      <c r="E179" s="248" t="s">
        <v>361</v>
      </c>
      <c r="F179" s="54">
        <v>5000</v>
      </c>
      <c r="G179" s="64">
        <v>0</v>
      </c>
      <c r="H179" s="64">
        <v>0</v>
      </c>
      <c r="I179" s="64">
        <v>2000</v>
      </c>
      <c r="J179" s="64">
        <v>2000</v>
      </c>
      <c r="K179" s="64">
        <v>2000</v>
      </c>
      <c r="L179" s="64">
        <v>2000</v>
      </c>
      <c r="M179" s="64">
        <v>2000</v>
      </c>
      <c r="O179" s="51"/>
      <c r="P179" s="51"/>
    </row>
    <row r="180" spans="1:16" ht="21">
      <c r="A180" s="26" t="s">
        <v>162</v>
      </c>
      <c r="B180" s="64">
        <v>2000</v>
      </c>
      <c r="C180" s="54">
        <v>0</v>
      </c>
      <c r="D180" s="231">
        <v>970</v>
      </c>
      <c r="E180" s="248" t="s">
        <v>361</v>
      </c>
      <c r="F180" s="54">
        <v>970</v>
      </c>
      <c r="G180" s="64">
        <v>0</v>
      </c>
      <c r="H180" s="64">
        <v>0</v>
      </c>
      <c r="I180" s="64">
        <v>500</v>
      </c>
      <c r="J180" s="64">
        <v>500</v>
      </c>
      <c r="K180" s="64">
        <v>500</v>
      </c>
      <c r="L180" s="64">
        <v>500</v>
      </c>
      <c r="M180" s="64">
        <v>0</v>
      </c>
      <c r="O180" s="51"/>
      <c r="P180" s="51"/>
    </row>
    <row r="181" spans="1:16" ht="21">
      <c r="A181" s="26" t="s">
        <v>335</v>
      </c>
      <c r="B181" s="61">
        <v>3000</v>
      </c>
      <c r="C181" s="57">
        <v>0</v>
      </c>
      <c r="D181" s="228">
        <v>660</v>
      </c>
      <c r="E181" s="248" t="s">
        <v>361</v>
      </c>
      <c r="F181" s="57">
        <v>660</v>
      </c>
      <c r="G181" s="61">
        <v>0</v>
      </c>
      <c r="H181" s="61">
        <v>0</v>
      </c>
      <c r="I181" s="61">
        <v>1000</v>
      </c>
      <c r="J181" s="61">
        <v>1000</v>
      </c>
      <c r="K181" s="61">
        <v>1000</v>
      </c>
      <c r="L181" s="61">
        <v>0</v>
      </c>
      <c r="M181" s="61">
        <v>0</v>
      </c>
      <c r="O181" s="51"/>
      <c r="P181" s="51"/>
    </row>
    <row r="182" spans="1:16" ht="21">
      <c r="A182" s="26" t="s">
        <v>336</v>
      </c>
      <c r="B182" s="64">
        <v>4000</v>
      </c>
      <c r="C182" s="54">
        <v>0</v>
      </c>
      <c r="D182" s="231">
        <v>450</v>
      </c>
      <c r="E182" s="248" t="s">
        <v>361</v>
      </c>
      <c r="F182" s="54">
        <v>450</v>
      </c>
      <c r="G182" s="64">
        <v>0</v>
      </c>
      <c r="H182" s="64">
        <v>0</v>
      </c>
      <c r="I182" s="64">
        <v>0</v>
      </c>
      <c r="J182" s="64">
        <v>500</v>
      </c>
      <c r="K182" s="64">
        <v>500</v>
      </c>
      <c r="L182" s="64">
        <v>1000</v>
      </c>
      <c r="M182" s="64">
        <v>2000</v>
      </c>
      <c r="O182" s="51"/>
      <c r="P182" s="51"/>
    </row>
    <row r="183" spans="1:16" ht="21">
      <c r="A183" s="26" t="s">
        <v>163</v>
      </c>
      <c r="B183" s="64">
        <v>1000</v>
      </c>
      <c r="C183" s="54">
        <v>0</v>
      </c>
      <c r="D183" s="231">
        <v>260</v>
      </c>
      <c r="E183" s="248" t="s">
        <v>361</v>
      </c>
      <c r="F183" s="54">
        <v>260</v>
      </c>
      <c r="G183" s="64">
        <v>0</v>
      </c>
      <c r="H183" s="64">
        <v>0</v>
      </c>
      <c r="I183" s="64">
        <v>200</v>
      </c>
      <c r="J183" s="64">
        <v>200</v>
      </c>
      <c r="K183" s="64">
        <v>200</v>
      </c>
      <c r="L183" s="64">
        <v>200</v>
      </c>
      <c r="M183" s="64">
        <v>200</v>
      </c>
      <c r="O183" s="51"/>
      <c r="P183" s="51"/>
    </row>
    <row r="184" spans="1:13" ht="21.75" thickBot="1">
      <c r="A184" s="63" t="s">
        <v>110</v>
      </c>
      <c r="B184" s="127"/>
      <c r="C184" s="128"/>
      <c r="D184" s="129"/>
      <c r="E184" s="129"/>
      <c r="F184" s="130"/>
      <c r="G184" s="123"/>
      <c r="H184" s="123"/>
      <c r="I184" s="123"/>
      <c r="J184" s="114"/>
      <c r="K184" s="114"/>
      <c r="L184" s="114"/>
      <c r="M184" s="114"/>
    </row>
    <row r="185" spans="1:13" ht="21.75" thickTop="1">
      <c r="A185" s="33" t="s">
        <v>63</v>
      </c>
      <c r="B185" s="131"/>
      <c r="C185" s="132"/>
      <c r="D185" s="133"/>
      <c r="E185" s="133"/>
      <c r="F185" s="134"/>
      <c r="G185" s="124"/>
      <c r="H185" s="124"/>
      <c r="I185" s="124"/>
      <c r="J185" s="124"/>
      <c r="K185" s="124"/>
      <c r="L185" s="124"/>
      <c r="M185" s="124"/>
    </row>
    <row r="186" spans="1:13" ht="21">
      <c r="A186" s="26" t="s">
        <v>62</v>
      </c>
      <c r="B186" s="131"/>
      <c r="C186" s="132"/>
      <c r="D186" s="133"/>
      <c r="E186" s="133"/>
      <c r="F186" s="134"/>
      <c r="G186" s="27"/>
      <c r="H186" s="27"/>
      <c r="I186" s="27"/>
      <c r="J186" s="27"/>
      <c r="K186" s="30"/>
      <c r="L186" s="30"/>
      <c r="M186" s="30"/>
    </row>
    <row r="187" spans="1:13" ht="21">
      <c r="A187" s="33" t="s">
        <v>64</v>
      </c>
      <c r="B187" s="135"/>
      <c r="C187" s="136"/>
      <c r="D187" s="137"/>
      <c r="E187" s="137"/>
      <c r="F187" s="138"/>
      <c r="G187" s="175"/>
      <c r="H187" s="175"/>
      <c r="I187" s="175"/>
      <c r="J187" s="118"/>
      <c r="K187" s="118"/>
      <c r="L187" s="118"/>
      <c r="M187" s="118"/>
    </row>
    <row r="188" spans="1:13" ht="21">
      <c r="A188" s="26" t="s">
        <v>62</v>
      </c>
      <c r="B188" s="131"/>
      <c r="C188" s="132"/>
      <c r="D188" s="133"/>
      <c r="E188" s="133"/>
      <c r="F188" s="134"/>
      <c r="G188" s="27"/>
      <c r="H188" s="27"/>
      <c r="I188" s="27"/>
      <c r="J188" s="27"/>
      <c r="K188" s="30"/>
      <c r="L188" s="30"/>
      <c r="M188" s="30"/>
    </row>
    <row r="189" spans="1:13" ht="21.75" thickBot="1">
      <c r="A189" s="63" t="s">
        <v>111</v>
      </c>
      <c r="B189" s="131"/>
      <c r="C189" s="132"/>
      <c r="D189" s="133"/>
      <c r="E189" s="133"/>
      <c r="F189" s="134"/>
      <c r="G189" s="114"/>
      <c r="H189" s="114"/>
      <c r="I189" s="114"/>
      <c r="J189" s="114"/>
      <c r="K189" s="114"/>
      <c r="L189" s="114"/>
      <c r="M189" s="114"/>
    </row>
    <row r="190" spans="1:13" ht="21.75" thickTop="1">
      <c r="A190" s="33" t="s">
        <v>65</v>
      </c>
      <c r="B190" s="131"/>
      <c r="C190" s="132"/>
      <c r="D190" s="133"/>
      <c r="E190" s="133"/>
      <c r="F190" s="134"/>
      <c r="G190" s="125"/>
      <c r="H190" s="125"/>
      <c r="I190" s="125"/>
      <c r="J190" s="125"/>
      <c r="K190" s="125"/>
      <c r="L190" s="125"/>
      <c r="M190" s="125"/>
    </row>
    <row r="191" spans="1:13" ht="21">
      <c r="A191" s="26" t="s">
        <v>62</v>
      </c>
      <c r="B191" s="131"/>
      <c r="C191" s="132"/>
      <c r="D191" s="133"/>
      <c r="E191" s="133"/>
      <c r="F191" s="134"/>
      <c r="G191" s="27"/>
      <c r="H191" s="27"/>
      <c r="I191" s="27"/>
      <c r="J191" s="27"/>
      <c r="K191" s="30"/>
      <c r="L191" s="30"/>
      <c r="M191" s="30"/>
    </row>
    <row r="192" spans="1:13" ht="21">
      <c r="A192" s="33" t="s">
        <v>66</v>
      </c>
      <c r="B192" s="131"/>
      <c r="C192" s="132"/>
      <c r="D192" s="133"/>
      <c r="E192" s="133"/>
      <c r="F192" s="134"/>
      <c r="G192" s="126"/>
      <c r="H192" s="126"/>
      <c r="I192" s="126"/>
      <c r="J192" s="126"/>
      <c r="K192" s="126"/>
      <c r="L192" s="126"/>
      <c r="M192" s="126"/>
    </row>
    <row r="193" spans="1:13" ht="21">
      <c r="A193" s="26" t="s">
        <v>62</v>
      </c>
      <c r="B193" s="135"/>
      <c r="C193" s="136"/>
      <c r="D193" s="137"/>
      <c r="E193" s="137"/>
      <c r="F193" s="138"/>
      <c r="G193" s="75"/>
      <c r="H193" s="75"/>
      <c r="I193" s="75"/>
      <c r="J193" s="27"/>
      <c r="K193" s="30"/>
      <c r="L193" s="30"/>
      <c r="M193" s="30"/>
    </row>
    <row r="194" spans="1:13" ht="21">
      <c r="A194" s="76"/>
      <c r="B194" s="139"/>
      <c r="C194" s="140"/>
      <c r="D194" s="141"/>
      <c r="E194" s="141"/>
      <c r="F194" s="142"/>
      <c r="G194" s="36"/>
      <c r="H194" s="36"/>
      <c r="I194" s="36"/>
      <c r="J194" s="27"/>
      <c r="K194" s="30"/>
      <c r="L194" s="30"/>
      <c r="M194" s="30"/>
    </row>
    <row r="195" ht="12" customHeight="1"/>
    <row r="196" spans="1:2" ht="21">
      <c r="A196" s="3" t="s">
        <v>34</v>
      </c>
      <c r="B196" s="44" t="s">
        <v>33</v>
      </c>
    </row>
    <row r="197" ht="21">
      <c r="B197" s="44" t="s">
        <v>35</v>
      </c>
    </row>
    <row r="198" ht="21">
      <c r="B198" s="44" t="s">
        <v>36</v>
      </c>
    </row>
    <row r="199" ht="21">
      <c r="B199" s="44" t="s">
        <v>37</v>
      </c>
    </row>
    <row r="200" spans="1:2" ht="21">
      <c r="A200" s="1" t="s">
        <v>32</v>
      </c>
      <c r="B200" s="44" t="s">
        <v>38</v>
      </c>
    </row>
    <row r="201" ht="21">
      <c r="B201" s="44" t="s">
        <v>359</v>
      </c>
    </row>
    <row r="202" ht="21">
      <c r="B202" s="110" t="s">
        <v>360</v>
      </c>
    </row>
    <row r="203" ht="21">
      <c r="B203" s="255" t="s">
        <v>363</v>
      </c>
    </row>
    <row r="204" ht="21">
      <c r="B204" s="255" t="s">
        <v>367</v>
      </c>
    </row>
  </sheetData>
  <sheetProtection/>
  <mergeCells count="8">
    <mergeCell ref="B38:F38"/>
    <mergeCell ref="D41:F41"/>
    <mergeCell ref="I23:M23"/>
    <mergeCell ref="J14:K14"/>
    <mergeCell ref="F9:F10"/>
    <mergeCell ref="E9:E10"/>
    <mergeCell ref="G9:M9"/>
    <mergeCell ref="A9:A10"/>
  </mergeCells>
  <printOptions/>
  <pageMargins left="0" right="0" top="0.7480314960629921" bottom="0.5118110236220472" header="0.31496062992125984" footer="0.31496062992125984"/>
  <pageSetup horizontalDpi="300" verticalDpi="300" orientation="portrait" paperSize="9" scale="60" r:id="rId2"/>
  <headerFooter alignWithMargins="0">
    <oddFooter>&amp;Cหน้าที่ &amp;P จาก &amp;N&amp;R&amp;F  /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69"/>
  <sheetViews>
    <sheetView zoomScale="120" zoomScaleNormal="120" zoomScalePageLayoutView="0" workbookViewId="0" topLeftCell="A1">
      <selection activeCell="E10" sqref="E10"/>
    </sheetView>
  </sheetViews>
  <sheetFormatPr defaultColWidth="9.00390625" defaultRowHeight="14.25"/>
  <cols>
    <col min="1" max="1" width="4.625" style="271" customWidth="1"/>
    <col min="2" max="2" width="3.75390625" style="271" customWidth="1"/>
    <col min="3" max="3" width="15.875" style="271" customWidth="1"/>
    <col min="4" max="4" width="9.00390625" style="271" customWidth="1"/>
    <col min="5" max="5" width="13.50390625" style="275" bestFit="1" customWidth="1"/>
    <col min="6" max="7" width="9.00390625" style="271" customWidth="1"/>
    <col min="8" max="8" width="9.25390625" style="271" customWidth="1"/>
    <col min="9" max="9" width="8.25390625" style="271" customWidth="1"/>
    <col min="10" max="10" width="8.125" style="271" customWidth="1"/>
    <col min="11" max="16384" width="9.00390625" style="271" customWidth="1"/>
  </cols>
  <sheetData>
    <row r="1" spans="1:9" s="217" customFormat="1" ht="31.5" customHeight="1">
      <c r="A1" s="293" t="s">
        <v>270</v>
      </c>
      <c r="B1" s="293"/>
      <c r="C1" s="293"/>
      <c r="D1" s="293"/>
      <c r="E1" s="293"/>
      <c r="F1" s="293"/>
      <c r="G1" s="293"/>
      <c r="H1" s="293"/>
      <c r="I1" s="293"/>
    </row>
    <row r="2" spans="1:8" ht="21">
      <c r="A2" s="269"/>
      <c r="B2" s="269"/>
      <c r="C2" s="270" t="s">
        <v>381</v>
      </c>
      <c r="D2" s="269"/>
      <c r="E2" s="269"/>
      <c r="F2" s="269"/>
      <c r="G2" s="269"/>
      <c r="H2" s="269"/>
    </row>
    <row r="3" spans="1:8" ht="21">
      <c r="A3" s="270" t="s">
        <v>310</v>
      </c>
      <c r="B3" s="269"/>
      <c r="C3" s="269"/>
      <c r="D3" s="269"/>
      <c r="E3" s="269"/>
      <c r="F3" s="269"/>
      <c r="G3" s="269"/>
      <c r="H3" s="269"/>
    </row>
    <row r="4" s="270" customFormat="1" ht="21">
      <c r="A4" s="270" t="s">
        <v>267</v>
      </c>
    </row>
    <row r="5" spans="2:5" s="270" customFormat="1" ht="21">
      <c r="B5" s="270" t="s">
        <v>382</v>
      </c>
      <c r="E5" s="272"/>
    </row>
    <row r="6" spans="2:5" s="270" customFormat="1" ht="21">
      <c r="B6" s="270" t="s">
        <v>383</v>
      </c>
      <c r="E6" s="272"/>
    </row>
    <row r="7" spans="2:5" s="270" customFormat="1" ht="21">
      <c r="B7" s="270" t="s">
        <v>384</v>
      </c>
      <c r="E7" s="272"/>
    </row>
    <row r="8" spans="2:5" s="270" customFormat="1" ht="21">
      <c r="B8" s="270" t="s">
        <v>385</v>
      </c>
      <c r="E8" s="272"/>
    </row>
    <row r="9" spans="2:5" s="270" customFormat="1" ht="21">
      <c r="B9" s="270" t="s">
        <v>386</v>
      </c>
      <c r="E9" s="272"/>
    </row>
    <row r="10" spans="1:5" s="273" customFormat="1" ht="31.5" customHeight="1">
      <c r="A10" s="273">
        <v>1</v>
      </c>
      <c r="B10" s="273" t="s">
        <v>387</v>
      </c>
      <c r="E10" s="274"/>
    </row>
    <row r="11" spans="2:5" s="273" customFormat="1" ht="21">
      <c r="B11" s="273">
        <v>1.1</v>
      </c>
      <c r="C11" s="273" t="s">
        <v>235</v>
      </c>
      <c r="E11" s="274"/>
    </row>
    <row r="12" ht="21">
      <c r="C12" s="271" t="s">
        <v>288</v>
      </c>
    </row>
    <row r="13" ht="21">
      <c r="C13" s="271" t="s">
        <v>311</v>
      </c>
    </row>
    <row r="14" ht="21">
      <c r="C14" s="271" t="s">
        <v>237</v>
      </c>
    </row>
    <row r="15" ht="21">
      <c r="C15" s="271" t="s">
        <v>312</v>
      </c>
    </row>
    <row r="16" ht="21">
      <c r="C16" s="271" t="s">
        <v>388</v>
      </c>
    </row>
    <row r="17" spans="2:5" s="273" customFormat="1" ht="29.25" customHeight="1">
      <c r="B17" s="273" t="s">
        <v>389</v>
      </c>
      <c r="E17" s="274"/>
    </row>
    <row r="18" spans="3:4" ht="21">
      <c r="C18" s="273" t="s">
        <v>236</v>
      </c>
      <c r="D18" s="273"/>
    </row>
    <row r="19" ht="21">
      <c r="C19" s="271" t="s">
        <v>390</v>
      </c>
    </row>
    <row r="20" ht="21">
      <c r="C20" s="271" t="s">
        <v>391</v>
      </c>
    </row>
    <row r="21" spans="3:4" ht="21">
      <c r="C21" s="273" t="s">
        <v>392</v>
      </c>
      <c r="D21" s="273"/>
    </row>
    <row r="22" ht="21">
      <c r="C22" s="271" t="s">
        <v>393</v>
      </c>
    </row>
    <row r="23" ht="21">
      <c r="C23" s="271" t="s">
        <v>281</v>
      </c>
    </row>
    <row r="24" ht="21">
      <c r="C24" s="271" t="s">
        <v>313</v>
      </c>
    </row>
    <row r="25" spans="2:5" s="273" customFormat="1" ht="28.5" customHeight="1">
      <c r="B25" s="273" t="s">
        <v>394</v>
      </c>
      <c r="E25" s="274"/>
    </row>
    <row r="26" ht="21">
      <c r="C26" s="271" t="s">
        <v>395</v>
      </c>
    </row>
    <row r="27" ht="21">
      <c r="C27" s="271" t="s">
        <v>396</v>
      </c>
    </row>
    <row r="28" spans="1:5" s="276" customFormat="1" ht="33" customHeight="1">
      <c r="A28" s="276">
        <v>2</v>
      </c>
      <c r="B28" s="276" t="s">
        <v>282</v>
      </c>
      <c r="E28" s="277"/>
    </row>
    <row r="29" spans="2:5" s="273" customFormat="1" ht="28.5" customHeight="1">
      <c r="B29" s="278">
        <v>2.1</v>
      </c>
      <c r="C29" s="273" t="s">
        <v>397</v>
      </c>
      <c r="E29" s="274"/>
    </row>
    <row r="30" ht="21">
      <c r="C30" s="271" t="s">
        <v>398</v>
      </c>
    </row>
    <row r="31" spans="2:10" ht="21">
      <c r="B31" s="313" t="s">
        <v>399</v>
      </c>
      <c r="C31" s="313"/>
      <c r="D31" s="313"/>
      <c r="E31" s="313"/>
      <c r="F31" s="313"/>
      <c r="G31" s="313"/>
      <c r="H31" s="313"/>
      <c r="I31" s="313"/>
      <c r="J31" s="313"/>
    </row>
    <row r="32" ht="30" customHeight="1">
      <c r="C32" s="271" t="s">
        <v>400</v>
      </c>
    </row>
    <row r="33" ht="21">
      <c r="C33" s="271" t="s">
        <v>401</v>
      </c>
    </row>
    <row r="34" spans="2:5" s="273" customFormat="1" ht="28.5" customHeight="1">
      <c r="B34" s="273" t="s">
        <v>402</v>
      </c>
      <c r="E34" s="274"/>
    </row>
    <row r="35" ht="21">
      <c r="C35" s="271" t="s">
        <v>403</v>
      </c>
    </row>
    <row r="36" spans="2:10" ht="21">
      <c r="B36" s="313" t="s">
        <v>404</v>
      </c>
      <c r="C36" s="313"/>
      <c r="D36" s="313"/>
      <c r="E36" s="313"/>
      <c r="F36" s="313"/>
      <c r="G36" s="313"/>
      <c r="H36" s="313"/>
      <c r="I36" s="313"/>
      <c r="J36" s="313"/>
    </row>
    <row r="37" spans="2:5" ht="21">
      <c r="B37" s="313" t="s">
        <v>283</v>
      </c>
      <c r="C37" s="313"/>
      <c r="D37" s="313"/>
      <c r="E37" s="313"/>
    </row>
    <row r="38" spans="1:5" s="273" customFormat="1" ht="30" customHeight="1">
      <c r="A38" s="273">
        <v>3</v>
      </c>
      <c r="B38" s="273" t="s">
        <v>284</v>
      </c>
      <c r="E38" s="274"/>
    </row>
    <row r="39" spans="2:5" s="273" customFormat="1" ht="27.75" customHeight="1">
      <c r="B39" s="273" t="s">
        <v>238</v>
      </c>
      <c r="E39" s="274"/>
    </row>
    <row r="40" ht="21">
      <c r="C40" s="271" t="s">
        <v>285</v>
      </c>
    </row>
    <row r="41" spans="2:8" ht="21">
      <c r="B41" s="313" t="s">
        <v>405</v>
      </c>
      <c r="C41" s="313"/>
      <c r="D41" s="313"/>
      <c r="E41" s="313"/>
      <c r="F41" s="313"/>
      <c r="G41" s="313"/>
      <c r="H41" s="313"/>
    </row>
    <row r="42" ht="21">
      <c r="C42" s="271" t="s">
        <v>286</v>
      </c>
    </row>
    <row r="43" spans="2:5" ht="21">
      <c r="B43" s="313" t="s">
        <v>406</v>
      </c>
      <c r="C43" s="313"/>
      <c r="D43" s="313"/>
      <c r="E43" s="313"/>
    </row>
    <row r="44" spans="2:5" s="273" customFormat="1" ht="26.25" customHeight="1">
      <c r="B44" s="273" t="s">
        <v>239</v>
      </c>
      <c r="E44" s="274"/>
    </row>
    <row r="45" ht="21">
      <c r="C45" s="271" t="s">
        <v>287</v>
      </c>
    </row>
    <row r="46" spans="1:5" s="273" customFormat="1" ht="27.75" customHeight="1">
      <c r="A46" s="273">
        <v>4</v>
      </c>
      <c r="B46" s="273" t="s">
        <v>289</v>
      </c>
      <c r="E46" s="274"/>
    </row>
    <row r="47" ht="21">
      <c r="C47" s="271" t="s">
        <v>407</v>
      </c>
    </row>
    <row r="48" ht="21">
      <c r="B48" s="271" t="s">
        <v>408</v>
      </c>
    </row>
    <row r="49" spans="1:5" s="273" customFormat="1" ht="29.25" customHeight="1">
      <c r="A49" s="273">
        <v>5</v>
      </c>
      <c r="B49" s="273" t="s">
        <v>290</v>
      </c>
      <c r="E49" s="274"/>
    </row>
    <row r="50" ht="21">
      <c r="C50" s="271" t="s">
        <v>291</v>
      </c>
    </row>
    <row r="51" spans="2:3" ht="21">
      <c r="B51" s="314" t="s">
        <v>409</v>
      </c>
      <c r="C51" s="313"/>
    </row>
    <row r="52" ht="21">
      <c r="C52" s="271" t="s">
        <v>292</v>
      </c>
    </row>
    <row r="53" ht="21">
      <c r="C53" s="271" t="s">
        <v>293</v>
      </c>
    </row>
    <row r="54" spans="2:3" ht="21">
      <c r="B54" s="313" t="s">
        <v>410</v>
      </c>
      <c r="C54" s="313"/>
    </row>
    <row r="55" spans="1:5" s="273" customFormat="1" ht="29.25" customHeight="1">
      <c r="A55" s="273">
        <v>6</v>
      </c>
      <c r="B55" s="273" t="s">
        <v>294</v>
      </c>
      <c r="E55" s="274"/>
    </row>
    <row r="56" ht="21">
      <c r="B56" s="271" t="s">
        <v>295</v>
      </c>
    </row>
    <row r="57" ht="21">
      <c r="C57" s="271" t="s">
        <v>411</v>
      </c>
    </row>
    <row r="58" spans="2:10" ht="21">
      <c r="B58" s="313" t="s">
        <v>412</v>
      </c>
      <c r="C58" s="313"/>
      <c r="D58" s="313"/>
      <c r="E58" s="313"/>
      <c r="F58" s="313"/>
      <c r="G58" s="313"/>
      <c r="H58" s="313"/>
      <c r="I58" s="313"/>
      <c r="J58" s="313"/>
    </row>
    <row r="59" ht="21">
      <c r="C59" s="271" t="s">
        <v>413</v>
      </c>
    </row>
    <row r="60" spans="2:5" ht="21">
      <c r="B60" s="313" t="s">
        <v>414</v>
      </c>
      <c r="C60" s="313"/>
      <c r="D60" s="313"/>
      <c r="E60" s="313"/>
    </row>
    <row r="61" ht="27.75" customHeight="1">
      <c r="B61" s="271" t="s">
        <v>296</v>
      </c>
    </row>
    <row r="62" ht="21">
      <c r="C62" s="271" t="s">
        <v>314</v>
      </c>
    </row>
    <row r="63" spans="2:4" ht="21">
      <c r="B63" s="313" t="s">
        <v>415</v>
      </c>
      <c r="C63" s="313"/>
      <c r="D63" s="313"/>
    </row>
    <row r="64" ht="21">
      <c r="C64" s="271" t="s">
        <v>416</v>
      </c>
    </row>
    <row r="65" ht="21">
      <c r="B65" s="271" t="s">
        <v>297</v>
      </c>
    </row>
    <row r="66" ht="21">
      <c r="C66" s="271" t="s">
        <v>417</v>
      </c>
    </row>
    <row r="67" spans="2:3" ht="21">
      <c r="B67" s="313" t="s">
        <v>418</v>
      </c>
      <c r="C67" s="313"/>
    </row>
    <row r="68" ht="21">
      <c r="C68" s="271" t="s">
        <v>419</v>
      </c>
    </row>
    <row r="69" spans="2:5" ht="21">
      <c r="B69" s="313" t="s">
        <v>420</v>
      </c>
      <c r="C69" s="313"/>
      <c r="D69" s="313"/>
      <c r="E69" s="313"/>
    </row>
  </sheetData>
  <sheetProtection/>
  <mergeCells count="13">
    <mergeCell ref="B69:E69"/>
    <mergeCell ref="B58:J58"/>
    <mergeCell ref="B60:E60"/>
    <mergeCell ref="B63:D63"/>
    <mergeCell ref="B67:C67"/>
    <mergeCell ref="B41:H41"/>
    <mergeCell ref="B43:E43"/>
    <mergeCell ref="B51:C51"/>
    <mergeCell ref="B54:C54"/>
    <mergeCell ref="A1:I1"/>
    <mergeCell ref="B31:J31"/>
    <mergeCell ref="B36:J36"/>
    <mergeCell ref="B37:E37"/>
  </mergeCells>
  <hyperlinks>
    <hyperlink ref="B51" r:id="rId1" display="www.bb.go.th"/>
  </hyperlink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headerFooter alignWithMargins="0">
    <oddFooter>&amp;Cหน้าที่ &amp;P จาก &amp;N&amp;R&amp;F   /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69"/>
  <sheetViews>
    <sheetView zoomScale="60" zoomScaleNormal="60" zoomScalePageLayoutView="0" workbookViewId="0" topLeftCell="A1">
      <selection activeCell="A6" sqref="A6"/>
    </sheetView>
  </sheetViews>
  <sheetFormatPr defaultColWidth="9.125" defaultRowHeight="14.25"/>
  <cols>
    <col min="1" max="1" width="43.875" style="1" customWidth="1"/>
    <col min="2" max="2" width="9.25390625" style="44" customWidth="1"/>
    <col min="3" max="3" width="9.375" style="44" bestFit="1" customWidth="1"/>
    <col min="4" max="4" width="13.625" style="1" customWidth="1"/>
    <col min="5" max="5" width="8.00390625" style="1" customWidth="1"/>
    <col min="6" max="6" width="15.00390625" style="44" customWidth="1"/>
    <col min="7" max="10" width="7.875" style="1" customWidth="1"/>
    <col min="11" max="13" width="7.875" style="17" customWidth="1"/>
    <col min="14" max="14" width="7.875" style="1" bestFit="1" customWidth="1"/>
    <col min="15" max="15" width="8.25390625" style="1" bestFit="1" customWidth="1"/>
    <col min="16" max="16" width="8.875" style="1" bestFit="1" customWidth="1"/>
    <col min="17" max="16384" width="9.125" style="1" customWidth="1"/>
  </cols>
  <sheetData>
    <row r="1" spans="1:13" ht="21">
      <c r="A1" s="214" t="s">
        <v>273</v>
      </c>
      <c r="B1" s="43"/>
      <c r="C1" s="43"/>
      <c r="D1" s="2"/>
      <c r="E1" s="2"/>
      <c r="F1" s="43"/>
      <c r="G1" s="2"/>
      <c r="H1" s="2"/>
      <c r="I1" s="2"/>
      <c r="J1" s="2"/>
      <c r="K1" s="42"/>
      <c r="L1" s="42"/>
      <c r="M1" s="42"/>
    </row>
    <row r="2" spans="1:13" ht="21">
      <c r="A2" s="40" t="s">
        <v>271</v>
      </c>
      <c r="B2" s="41"/>
      <c r="C2" s="41"/>
      <c r="D2" s="40"/>
      <c r="E2" s="40"/>
      <c r="F2" s="41"/>
      <c r="G2" s="40"/>
      <c r="H2" s="40"/>
      <c r="I2" s="40"/>
      <c r="J2" s="2"/>
      <c r="K2" s="42"/>
      <c r="L2" s="42"/>
      <c r="M2" s="42"/>
    </row>
    <row r="3" spans="1:13" ht="21">
      <c r="A3" s="2" t="s">
        <v>46</v>
      </c>
      <c r="B3" s="43"/>
      <c r="C3" s="43"/>
      <c r="D3" s="2"/>
      <c r="E3" s="2"/>
      <c r="F3" s="43"/>
      <c r="G3" s="2"/>
      <c r="H3" s="2"/>
      <c r="I3" s="2"/>
      <c r="J3" s="2"/>
      <c r="K3" s="42"/>
      <c r="L3" s="42"/>
      <c r="M3" s="42"/>
    </row>
    <row r="4" ht="10.5" customHeight="1"/>
    <row r="5" spans="1:13" ht="21">
      <c r="A5" s="45" t="s">
        <v>105</v>
      </c>
      <c r="B5" s="46"/>
      <c r="C5" s="46"/>
      <c r="D5" s="28"/>
      <c r="E5" s="28"/>
      <c r="F5" s="46"/>
      <c r="K5" s="1"/>
      <c r="L5" s="1"/>
      <c r="M5" s="1"/>
    </row>
    <row r="6" spans="1:13" ht="21">
      <c r="A6" s="45" t="s">
        <v>339</v>
      </c>
      <c r="B6" s="46"/>
      <c r="C6" s="46"/>
      <c r="D6" s="28"/>
      <c r="E6" s="28"/>
      <c r="F6" s="46"/>
      <c r="K6" s="1"/>
      <c r="L6" s="1"/>
      <c r="M6" s="1"/>
    </row>
    <row r="7" spans="1:13" ht="21">
      <c r="A7" s="236" t="s">
        <v>452</v>
      </c>
      <c r="B7" s="46"/>
      <c r="C7" s="46"/>
      <c r="D7" s="28"/>
      <c r="E7" s="28"/>
      <c r="F7" s="46"/>
      <c r="K7" s="1"/>
      <c r="L7" s="1"/>
      <c r="M7" s="1"/>
    </row>
    <row r="8" ht="12" customHeight="1"/>
    <row r="9" spans="1:13" ht="51.75" customHeight="1">
      <c r="A9" s="303" t="s">
        <v>0</v>
      </c>
      <c r="B9" s="167" t="s">
        <v>47</v>
      </c>
      <c r="C9" s="168" t="s">
        <v>49</v>
      </c>
      <c r="D9" s="169"/>
      <c r="E9" s="298" t="s">
        <v>50</v>
      </c>
      <c r="F9" s="296" t="s">
        <v>51</v>
      </c>
      <c r="G9" s="300" t="s">
        <v>298</v>
      </c>
      <c r="H9" s="301"/>
      <c r="I9" s="301"/>
      <c r="J9" s="301"/>
      <c r="K9" s="301"/>
      <c r="L9" s="301"/>
      <c r="M9" s="302"/>
    </row>
    <row r="10" spans="1:13" ht="63">
      <c r="A10" s="304"/>
      <c r="B10" s="170" t="s">
        <v>48</v>
      </c>
      <c r="C10" s="171" t="s">
        <v>21</v>
      </c>
      <c r="D10" s="224" t="s">
        <v>317</v>
      </c>
      <c r="E10" s="299"/>
      <c r="F10" s="297"/>
      <c r="G10" s="172" t="s">
        <v>52</v>
      </c>
      <c r="H10" s="172" t="s">
        <v>53</v>
      </c>
      <c r="I10" s="172" t="s">
        <v>54</v>
      </c>
      <c r="J10" s="172" t="s">
        <v>55</v>
      </c>
      <c r="K10" s="172" t="s">
        <v>56</v>
      </c>
      <c r="L10" s="172" t="s">
        <v>57</v>
      </c>
      <c r="M10" s="172" t="s">
        <v>58</v>
      </c>
    </row>
    <row r="11" spans="1:13" ht="21.75" thickBot="1">
      <c r="A11" s="47" t="s">
        <v>340</v>
      </c>
      <c r="B11" s="112"/>
      <c r="C11" s="112"/>
      <c r="D11" s="147"/>
      <c r="E11" s="148"/>
      <c r="F11" s="149"/>
      <c r="G11" s="114"/>
      <c r="H11" s="114"/>
      <c r="I11" s="114"/>
      <c r="J11" s="114"/>
      <c r="K11" s="114"/>
      <c r="L11" s="114"/>
      <c r="M11" s="114"/>
    </row>
    <row r="12" spans="1:13" ht="21.75" thickTop="1">
      <c r="A12" s="48" t="s">
        <v>59</v>
      </c>
      <c r="B12" s="113"/>
      <c r="C12" s="113"/>
      <c r="D12" s="150"/>
      <c r="E12" s="151"/>
      <c r="F12" s="152"/>
      <c r="G12" s="113"/>
      <c r="H12" s="113"/>
      <c r="I12" s="113"/>
      <c r="J12" s="113"/>
      <c r="K12" s="113"/>
      <c r="L12" s="113"/>
      <c r="M12" s="113"/>
    </row>
    <row r="13" spans="1:16" ht="21">
      <c r="A13" s="49" t="s">
        <v>142</v>
      </c>
      <c r="B13" s="50" t="s">
        <v>341</v>
      </c>
      <c r="C13" s="50" t="s">
        <v>341</v>
      </c>
      <c r="D13" s="153"/>
      <c r="E13" s="154"/>
      <c r="F13" s="155"/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O13" s="51"/>
      <c r="P13" s="51"/>
    </row>
    <row r="14" spans="1:16" ht="21">
      <c r="A14" s="21" t="s">
        <v>96</v>
      </c>
      <c r="B14" s="52">
        <v>17</v>
      </c>
      <c r="C14" s="52">
        <v>14</v>
      </c>
      <c r="D14" s="156"/>
      <c r="E14" s="157"/>
      <c r="F14" s="158"/>
      <c r="G14" s="53">
        <v>0</v>
      </c>
      <c r="H14" s="53">
        <v>0</v>
      </c>
      <c r="I14" s="53" t="s">
        <v>341</v>
      </c>
      <c r="J14" s="54">
        <v>3</v>
      </c>
      <c r="K14" s="55">
        <v>0</v>
      </c>
      <c r="L14" s="55">
        <v>0</v>
      </c>
      <c r="M14" s="55">
        <v>0</v>
      </c>
      <c r="O14" s="51"/>
      <c r="P14" s="51"/>
    </row>
    <row r="15" spans="1:16" ht="21">
      <c r="A15" s="21" t="s">
        <v>97</v>
      </c>
      <c r="B15" s="52">
        <v>2</v>
      </c>
      <c r="C15" s="52">
        <v>2</v>
      </c>
      <c r="D15" s="156"/>
      <c r="E15" s="157"/>
      <c r="F15" s="158"/>
      <c r="G15" s="53">
        <v>0</v>
      </c>
      <c r="H15" s="53">
        <v>0</v>
      </c>
      <c r="I15" s="53" t="s">
        <v>341</v>
      </c>
      <c r="J15" s="54">
        <v>0</v>
      </c>
      <c r="K15" s="55">
        <v>0</v>
      </c>
      <c r="L15" s="55">
        <v>0</v>
      </c>
      <c r="M15" s="55">
        <v>0</v>
      </c>
      <c r="O15" s="51"/>
      <c r="P15" s="51"/>
    </row>
    <row r="16" spans="1:16" ht="21">
      <c r="A16" s="21" t="s">
        <v>98</v>
      </c>
      <c r="B16" s="52">
        <v>26</v>
      </c>
      <c r="C16" s="52">
        <v>26</v>
      </c>
      <c r="D16" s="159"/>
      <c r="E16" s="133"/>
      <c r="F16" s="134"/>
      <c r="G16" s="54">
        <v>0</v>
      </c>
      <c r="H16" s="54">
        <v>0</v>
      </c>
      <c r="I16" s="53" t="s">
        <v>341</v>
      </c>
      <c r="J16" s="54">
        <v>0</v>
      </c>
      <c r="K16" s="55">
        <v>0</v>
      </c>
      <c r="L16" s="55">
        <v>0</v>
      </c>
      <c r="M16" s="55">
        <v>0</v>
      </c>
      <c r="O16" s="51"/>
      <c r="P16" s="51"/>
    </row>
    <row r="17" spans="1:16" ht="21">
      <c r="A17" s="21" t="s">
        <v>99</v>
      </c>
      <c r="B17" s="56" t="s">
        <v>341</v>
      </c>
      <c r="C17" s="56" t="s">
        <v>341</v>
      </c>
      <c r="D17" s="159"/>
      <c r="E17" s="133"/>
      <c r="F17" s="134"/>
      <c r="G17" s="57">
        <v>0</v>
      </c>
      <c r="H17" s="57">
        <v>0</v>
      </c>
      <c r="I17" s="53" t="s">
        <v>341</v>
      </c>
      <c r="J17" s="57">
        <v>0</v>
      </c>
      <c r="K17" s="58">
        <v>0</v>
      </c>
      <c r="L17" s="58">
        <v>0</v>
      </c>
      <c r="M17" s="58">
        <v>0</v>
      </c>
      <c r="O17" s="51"/>
      <c r="P17" s="51"/>
    </row>
    <row r="18" spans="1:16" ht="21">
      <c r="A18" s="21" t="s">
        <v>100</v>
      </c>
      <c r="B18" s="56" t="s">
        <v>341</v>
      </c>
      <c r="C18" s="56" t="s">
        <v>341</v>
      </c>
      <c r="D18" s="159"/>
      <c r="E18" s="133"/>
      <c r="F18" s="134"/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O18" s="51"/>
      <c r="P18" s="51"/>
    </row>
    <row r="19" spans="1:16" ht="21">
      <c r="A19" s="21" t="s">
        <v>101</v>
      </c>
      <c r="B19" s="56" t="s">
        <v>341</v>
      </c>
      <c r="C19" s="56" t="s">
        <v>341</v>
      </c>
      <c r="D19" s="159"/>
      <c r="E19" s="133"/>
      <c r="F19" s="134"/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O19" s="51"/>
      <c r="P19" s="51"/>
    </row>
    <row r="20" spans="1:16" ht="21">
      <c r="A20" s="21" t="s">
        <v>102</v>
      </c>
      <c r="B20" s="56" t="s">
        <v>341</v>
      </c>
      <c r="C20" s="56" t="s">
        <v>341</v>
      </c>
      <c r="D20" s="159"/>
      <c r="E20" s="133"/>
      <c r="F20" s="134"/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O20" s="51"/>
      <c r="P20" s="51"/>
    </row>
    <row r="21" spans="1:16" ht="21">
      <c r="A21" s="48" t="s">
        <v>209</v>
      </c>
      <c r="B21" s="115"/>
      <c r="C21" s="115"/>
      <c r="D21" s="160"/>
      <c r="E21" s="143"/>
      <c r="F21" s="144"/>
      <c r="G21" s="115"/>
      <c r="H21" s="115"/>
      <c r="I21" s="115"/>
      <c r="J21" s="115"/>
      <c r="K21" s="115"/>
      <c r="L21" s="115"/>
      <c r="M21" s="115"/>
      <c r="O21" s="51"/>
      <c r="P21" s="51"/>
    </row>
    <row r="22" spans="1:16" ht="21">
      <c r="A22" s="21" t="s">
        <v>143</v>
      </c>
      <c r="B22" s="238" t="s">
        <v>341</v>
      </c>
      <c r="C22" s="238" t="s">
        <v>341</v>
      </c>
      <c r="D22" s="161"/>
      <c r="E22" s="162"/>
      <c r="F22" s="163"/>
      <c r="G22" s="53">
        <v>0</v>
      </c>
      <c r="H22" s="53">
        <v>0</v>
      </c>
      <c r="I22" s="53">
        <v>0</v>
      </c>
      <c r="J22" s="54">
        <v>0</v>
      </c>
      <c r="K22" s="55">
        <v>0</v>
      </c>
      <c r="L22" s="55">
        <v>0</v>
      </c>
      <c r="M22" s="55">
        <v>0</v>
      </c>
      <c r="O22" s="51"/>
      <c r="P22" s="51"/>
    </row>
    <row r="23" spans="1:16" ht="21">
      <c r="A23" s="21" t="s">
        <v>144</v>
      </c>
      <c r="B23" s="238" t="s">
        <v>341</v>
      </c>
      <c r="C23" s="238" t="s">
        <v>341</v>
      </c>
      <c r="D23" s="161"/>
      <c r="E23" s="162"/>
      <c r="F23" s="163"/>
      <c r="G23" s="53">
        <v>0</v>
      </c>
      <c r="H23" s="53">
        <v>0</v>
      </c>
      <c r="I23" s="53">
        <v>0</v>
      </c>
      <c r="J23" s="54">
        <v>0</v>
      </c>
      <c r="K23" s="55">
        <v>0</v>
      </c>
      <c r="L23" s="55">
        <v>0</v>
      </c>
      <c r="M23" s="55">
        <v>0</v>
      </c>
      <c r="O23" s="51"/>
      <c r="P23" s="51"/>
    </row>
    <row r="24" spans="1:16" ht="21">
      <c r="A24" s="21" t="s">
        <v>145</v>
      </c>
      <c r="B24" s="59">
        <v>5</v>
      </c>
      <c r="C24" s="59">
        <v>2</v>
      </c>
      <c r="D24" s="161"/>
      <c r="E24" s="162"/>
      <c r="F24" s="163"/>
      <c r="G24" s="53">
        <v>0</v>
      </c>
      <c r="H24" s="53">
        <v>0</v>
      </c>
      <c r="I24" s="53">
        <v>0</v>
      </c>
      <c r="J24" s="54">
        <v>3</v>
      </c>
      <c r="K24" s="55">
        <v>0</v>
      </c>
      <c r="L24" s="55">
        <v>0</v>
      </c>
      <c r="M24" s="55">
        <v>0</v>
      </c>
      <c r="O24" s="51"/>
      <c r="P24" s="51"/>
    </row>
    <row r="25" spans="1:16" ht="21">
      <c r="A25" s="21" t="s">
        <v>146</v>
      </c>
      <c r="B25" s="238" t="s">
        <v>341</v>
      </c>
      <c r="C25" s="238" t="s">
        <v>341</v>
      </c>
      <c r="D25" s="161"/>
      <c r="E25" s="162"/>
      <c r="F25" s="163"/>
      <c r="G25" s="53">
        <v>0</v>
      </c>
      <c r="H25" s="53">
        <v>0</v>
      </c>
      <c r="I25" s="53">
        <v>0</v>
      </c>
      <c r="J25" s="54">
        <v>0</v>
      </c>
      <c r="K25" s="55">
        <v>0</v>
      </c>
      <c r="L25" s="55">
        <v>0</v>
      </c>
      <c r="M25" s="55">
        <v>0</v>
      </c>
      <c r="O25" s="51"/>
      <c r="P25" s="51"/>
    </row>
    <row r="26" spans="1:16" ht="21">
      <c r="A26" s="21" t="s">
        <v>147</v>
      </c>
      <c r="B26" s="53">
        <v>25</v>
      </c>
      <c r="C26" s="59">
        <v>20</v>
      </c>
      <c r="D26" s="161"/>
      <c r="E26" s="162"/>
      <c r="F26" s="163"/>
      <c r="G26" s="53">
        <v>0</v>
      </c>
      <c r="H26" s="53">
        <v>0</v>
      </c>
      <c r="I26" s="53">
        <v>0</v>
      </c>
      <c r="J26" s="54">
        <v>5</v>
      </c>
      <c r="K26" s="55">
        <v>0</v>
      </c>
      <c r="L26" s="55">
        <v>0</v>
      </c>
      <c r="M26" s="55">
        <v>0</v>
      </c>
      <c r="O26" s="51"/>
      <c r="P26" s="51"/>
    </row>
    <row r="27" spans="1:16" ht="21">
      <c r="A27" s="21" t="s">
        <v>148</v>
      </c>
      <c r="B27" s="238" t="s">
        <v>341</v>
      </c>
      <c r="C27" s="238" t="s">
        <v>341</v>
      </c>
      <c r="D27" s="161"/>
      <c r="E27" s="162"/>
      <c r="F27" s="163"/>
      <c r="G27" s="53">
        <v>0</v>
      </c>
      <c r="H27" s="53">
        <v>0</v>
      </c>
      <c r="I27" s="53">
        <v>0</v>
      </c>
      <c r="J27" s="54">
        <v>0</v>
      </c>
      <c r="K27" s="55">
        <v>0</v>
      </c>
      <c r="L27" s="55">
        <v>0</v>
      </c>
      <c r="M27" s="55">
        <v>0</v>
      </c>
      <c r="O27" s="51"/>
      <c r="P27" s="51"/>
    </row>
    <row r="28" spans="1:16" ht="21">
      <c r="A28" s="21" t="s">
        <v>149</v>
      </c>
      <c r="B28" s="238" t="s">
        <v>341</v>
      </c>
      <c r="C28" s="238" t="s">
        <v>341</v>
      </c>
      <c r="D28" s="161"/>
      <c r="E28" s="162"/>
      <c r="F28" s="163"/>
      <c r="G28" s="53">
        <v>0</v>
      </c>
      <c r="H28" s="53">
        <v>0</v>
      </c>
      <c r="I28" s="53">
        <v>0</v>
      </c>
      <c r="J28" s="54">
        <v>0</v>
      </c>
      <c r="K28" s="55">
        <v>0</v>
      </c>
      <c r="L28" s="55">
        <v>0</v>
      </c>
      <c r="M28" s="55">
        <v>0</v>
      </c>
      <c r="O28" s="51"/>
      <c r="P28" s="51"/>
    </row>
    <row r="29" spans="1:16" ht="21">
      <c r="A29" s="21" t="s">
        <v>150</v>
      </c>
      <c r="B29" s="238" t="s">
        <v>341</v>
      </c>
      <c r="C29" s="238" t="s">
        <v>341</v>
      </c>
      <c r="D29" s="161"/>
      <c r="E29" s="162"/>
      <c r="F29" s="163"/>
      <c r="G29" s="53">
        <v>0</v>
      </c>
      <c r="H29" s="53">
        <v>0</v>
      </c>
      <c r="I29" s="53">
        <v>0</v>
      </c>
      <c r="J29" s="54">
        <v>0</v>
      </c>
      <c r="K29" s="55">
        <v>0</v>
      </c>
      <c r="L29" s="55">
        <v>0</v>
      </c>
      <c r="M29" s="55">
        <v>0</v>
      </c>
      <c r="O29" s="51"/>
      <c r="P29" s="51"/>
    </row>
    <row r="30" spans="1:16" ht="21">
      <c r="A30" s="21" t="s">
        <v>151</v>
      </c>
      <c r="B30" s="238" t="s">
        <v>341</v>
      </c>
      <c r="C30" s="238" t="s">
        <v>341</v>
      </c>
      <c r="D30" s="161"/>
      <c r="E30" s="162"/>
      <c r="F30" s="163"/>
      <c r="G30" s="53">
        <v>0</v>
      </c>
      <c r="H30" s="53">
        <v>0</v>
      </c>
      <c r="I30" s="53">
        <v>0</v>
      </c>
      <c r="J30" s="54">
        <v>0</v>
      </c>
      <c r="K30" s="55">
        <v>0</v>
      </c>
      <c r="L30" s="55">
        <v>0</v>
      </c>
      <c r="M30" s="55">
        <v>0</v>
      </c>
      <c r="O30" s="51"/>
      <c r="P30" s="51"/>
    </row>
    <row r="31" spans="1:16" ht="21">
      <c r="A31" s="21" t="s">
        <v>152</v>
      </c>
      <c r="B31" s="238" t="s">
        <v>341</v>
      </c>
      <c r="C31" s="238" t="s">
        <v>341</v>
      </c>
      <c r="D31" s="161"/>
      <c r="E31" s="162"/>
      <c r="F31" s="163"/>
      <c r="G31" s="53">
        <v>0</v>
      </c>
      <c r="H31" s="53">
        <v>0</v>
      </c>
      <c r="I31" s="53">
        <v>0</v>
      </c>
      <c r="J31" s="54">
        <v>0</v>
      </c>
      <c r="K31" s="55">
        <v>0</v>
      </c>
      <c r="L31" s="55">
        <v>0</v>
      </c>
      <c r="M31" s="55">
        <v>0</v>
      </c>
      <c r="O31" s="51"/>
      <c r="P31" s="51"/>
    </row>
    <row r="32" spans="1:16" ht="21">
      <c r="A32" s="60" t="s">
        <v>77</v>
      </c>
      <c r="B32" s="116"/>
      <c r="C32" s="116"/>
      <c r="D32" s="164"/>
      <c r="E32" s="165"/>
      <c r="F32" s="166"/>
      <c r="G32" s="252" t="s">
        <v>365</v>
      </c>
      <c r="H32" s="117"/>
      <c r="I32" s="117"/>
      <c r="J32" s="117"/>
      <c r="K32" s="117"/>
      <c r="L32" s="117"/>
      <c r="M32" s="117"/>
      <c r="O32" s="51"/>
      <c r="P32" s="51"/>
    </row>
    <row r="33" spans="1:16" ht="21">
      <c r="A33" s="60"/>
      <c r="B33" s="116"/>
      <c r="C33" s="116"/>
      <c r="D33" s="164"/>
      <c r="E33" s="165"/>
      <c r="F33" s="166"/>
      <c r="G33" s="253" t="s">
        <v>366</v>
      </c>
      <c r="H33" s="116"/>
      <c r="I33" s="116"/>
      <c r="J33" s="116"/>
      <c r="K33" s="116"/>
      <c r="L33" s="116"/>
      <c r="M33" s="116"/>
      <c r="O33" s="51"/>
      <c r="P33" s="51"/>
    </row>
    <row r="34" spans="1:16" ht="21">
      <c r="A34" s="21" t="s">
        <v>207</v>
      </c>
      <c r="B34" s="54">
        <v>44</v>
      </c>
      <c r="C34" s="59">
        <v>40</v>
      </c>
      <c r="D34" s="161"/>
      <c r="E34" s="162"/>
      <c r="F34" s="163"/>
      <c r="G34" s="61">
        <v>0</v>
      </c>
      <c r="H34" s="61">
        <v>0</v>
      </c>
      <c r="I34" s="61">
        <v>0</v>
      </c>
      <c r="J34" s="61">
        <v>4</v>
      </c>
      <c r="K34" s="61">
        <v>0</v>
      </c>
      <c r="L34" s="62">
        <v>0</v>
      </c>
      <c r="M34" s="62">
        <v>0</v>
      </c>
      <c r="O34" s="51"/>
      <c r="P34" s="51"/>
    </row>
    <row r="35" spans="1:16" ht="21">
      <c r="A35" s="21" t="s">
        <v>208</v>
      </c>
      <c r="B35" s="54">
        <v>110</v>
      </c>
      <c r="C35" s="59">
        <v>106</v>
      </c>
      <c r="D35" s="161"/>
      <c r="E35" s="162"/>
      <c r="F35" s="163"/>
      <c r="G35" s="54">
        <v>0</v>
      </c>
      <c r="H35" s="54">
        <v>0</v>
      </c>
      <c r="I35" s="54">
        <v>0</v>
      </c>
      <c r="J35" s="54">
        <v>4</v>
      </c>
      <c r="K35" s="55">
        <v>0</v>
      </c>
      <c r="L35" s="55"/>
      <c r="M35" s="55"/>
      <c r="O35" s="51"/>
      <c r="P35" s="51"/>
    </row>
    <row r="36" spans="1:16" ht="21">
      <c r="A36" s="21" t="s">
        <v>206</v>
      </c>
      <c r="B36" s="61">
        <v>15</v>
      </c>
      <c r="C36" s="59">
        <v>10</v>
      </c>
      <c r="D36" s="161"/>
      <c r="E36" s="162"/>
      <c r="F36" s="163"/>
      <c r="G36" s="61">
        <v>0</v>
      </c>
      <c r="H36" s="61">
        <v>0</v>
      </c>
      <c r="I36" s="61">
        <v>0</v>
      </c>
      <c r="J36" s="61">
        <v>5</v>
      </c>
      <c r="K36" s="61">
        <v>0</v>
      </c>
      <c r="L36" s="62">
        <v>0</v>
      </c>
      <c r="M36" s="62">
        <v>0</v>
      </c>
      <c r="O36" s="51"/>
      <c r="P36" s="51"/>
    </row>
    <row r="37" spans="1:13" ht="21.75" thickBot="1">
      <c r="A37" s="63" t="s">
        <v>108</v>
      </c>
      <c r="B37" s="176"/>
      <c r="C37" s="177"/>
      <c r="D37" s="133"/>
      <c r="E37" s="133"/>
      <c r="F37" s="134"/>
      <c r="G37" s="173"/>
      <c r="H37" s="173"/>
      <c r="I37" s="173"/>
      <c r="J37" s="173"/>
      <c r="K37" s="173"/>
      <c r="L37" s="173"/>
      <c r="M37" s="173"/>
    </row>
    <row r="38" spans="1:13" ht="21.75" thickTop="1">
      <c r="A38" s="48" t="s">
        <v>25</v>
      </c>
      <c r="B38" s="178"/>
      <c r="C38" s="179"/>
      <c r="D38" s="180"/>
      <c r="E38" s="180"/>
      <c r="F38" s="181"/>
      <c r="G38" s="174"/>
      <c r="H38" s="174"/>
      <c r="I38" s="174"/>
      <c r="J38" s="174"/>
      <c r="K38" s="174"/>
      <c r="L38" s="174"/>
      <c r="M38" s="174"/>
    </row>
    <row r="39" spans="1:13" ht="21">
      <c r="A39" s="21" t="s">
        <v>344</v>
      </c>
      <c r="B39" s="131"/>
      <c r="C39" s="132"/>
      <c r="D39" s="133"/>
      <c r="E39" s="133"/>
      <c r="F39" s="134"/>
      <c r="G39" s="95">
        <v>3.7164</v>
      </c>
      <c r="H39" s="95">
        <v>3.7164</v>
      </c>
      <c r="I39" s="95">
        <v>3.7164</v>
      </c>
      <c r="J39" s="95">
        <v>3.7164</v>
      </c>
      <c r="K39" s="95">
        <v>3.7164</v>
      </c>
      <c r="L39" s="95">
        <v>3.7164</v>
      </c>
      <c r="M39" s="95">
        <v>3.7164</v>
      </c>
    </row>
    <row r="40" spans="1:13" ht="21">
      <c r="A40" s="21" t="s">
        <v>191</v>
      </c>
      <c r="B40" s="131"/>
      <c r="C40" s="132"/>
      <c r="D40" s="133"/>
      <c r="E40" s="133"/>
      <c r="F40" s="134"/>
      <c r="G40" s="95"/>
      <c r="H40" s="95"/>
      <c r="I40" s="95"/>
      <c r="J40" s="95"/>
      <c r="K40" s="95"/>
      <c r="L40" s="95"/>
      <c r="M40" s="95"/>
    </row>
    <row r="41" spans="1:13" ht="21">
      <c r="A41" s="21" t="s">
        <v>192</v>
      </c>
      <c r="B41" s="131"/>
      <c r="C41" s="132"/>
      <c r="D41" s="133"/>
      <c r="E41" s="133"/>
      <c r="F41" s="134"/>
      <c r="G41" s="74">
        <v>3</v>
      </c>
      <c r="H41" s="74">
        <v>3</v>
      </c>
      <c r="I41" s="74">
        <v>3</v>
      </c>
      <c r="J41" s="74">
        <v>3</v>
      </c>
      <c r="K41" s="74">
        <v>3</v>
      </c>
      <c r="L41" s="74">
        <v>3</v>
      </c>
      <c r="M41" s="74">
        <v>3</v>
      </c>
    </row>
    <row r="42" spans="1:13" ht="21">
      <c r="A42" s="21" t="s">
        <v>199</v>
      </c>
      <c r="B42" s="244" t="s">
        <v>364</v>
      </c>
      <c r="C42" s="132"/>
      <c r="D42" s="133"/>
      <c r="E42" s="133"/>
      <c r="F42" s="134"/>
      <c r="G42" s="239" t="s">
        <v>358</v>
      </c>
      <c r="H42" s="239" t="s">
        <v>358</v>
      </c>
      <c r="I42" s="239" t="s">
        <v>358</v>
      </c>
      <c r="J42" s="239" t="s">
        <v>358</v>
      </c>
      <c r="K42" s="239" t="s">
        <v>358</v>
      </c>
      <c r="L42" s="239" t="s">
        <v>358</v>
      </c>
      <c r="M42" s="239" t="s">
        <v>358</v>
      </c>
    </row>
    <row r="43" spans="1:13" ht="21">
      <c r="A43" s="49" t="s">
        <v>299</v>
      </c>
      <c r="B43" s="131"/>
      <c r="C43" s="132"/>
      <c r="D43" s="133"/>
      <c r="E43" s="133"/>
      <c r="F43" s="134"/>
      <c r="G43" s="239"/>
      <c r="H43" s="239"/>
      <c r="I43" s="239"/>
      <c r="J43" s="239"/>
      <c r="K43" s="239"/>
      <c r="L43" s="239"/>
      <c r="M43" s="239"/>
    </row>
    <row r="44" spans="1:13" ht="21">
      <c r="A44" s="21" t="s">
        <v>202</v>
      </c>
      <c r="B44" s="131"/>
      <c r="C44" s="132"/>
      <c r="D44" s="133"/>
      <c r="E44" s="133"/>
      <c r="F44" s="134"/>
      <c r="G44" s="74">
        <v>1</v>
      </c>
      <c r="H44" s="74">
        <v>1</v>
      </c>
      <c r="I44" s="74">
        <v>1</v>
      </c>
      <c r="J44" s="74">
        <v>1</v>
      </c>
      <c r="K44" s="74">
        <v>1</v>
      </c>
      <c r="L44" s="74">
        <v>1</v>
      </c>
      <c r="M44" s="74">
        <v>1</v>
      </c>
    </row>
    <row r="45" spans="1:13" ht="21">
      <c r="A45" s="49" t="s">
        <v>173</v>
      </c>
      <c r="B45" s="131"/>
      <c r="C45" s="132"/>
      <c r="D45" s="133"/>
      <c r="E45" s="133"/>
      <c r="F45" s="134"/>
      <c r="G45" s="239"/>
      <c r="H45" s="239"/>
      <c r="I45" s="239"/>
      <c r="J45" s="239"/>
      <c r="K45" s="239"/>
      <c r="L45" s="239"/>
      <c r="M45" s="239"/>
    </row>
    <row r="46" spans="1:13" ht="21">
      <c r="A46" s="49" t="s">
        <v>342</v>
      </c>
      <c r="B46" s="131"/>
      <c r="C46" s="132"/>
      <c r="D46" s="133"/>
      <c r="E46" s="133"/>
      <c r="F46" s="134"/>
      <c r="G46" s="74">
        <v>1</v>
      </c>
      <c r="H46" s="74">
        <v>1</v>
      </c>
      <c r="I46" s="74">
        <v>1</v>
      </c>
      <c r="J46" s="74">
        <v>1</v>
      </c>
      <c r="K46" s="74">
        <v>1</v>
      </c>
      <c r="L46" s="74">
        <v>1</v>
      </c>
      <c r="M46" s="74">
        <v>1</v>
      </c>
    </row>
    <row r="47" spans="1:13" ht="21">
      <c r="A47" s="48" t="s">
        <v>26</v>
      </c>
      <c r="B47" s="131"/>
      <c r="C47" s="132"/>
      <c r="D47" s="133"/>
      <c r="E47" s="133"/>
      <c r="F47" s="134"/>
      <c r="G47" s="118"/>
      <c r="H47" s="118"/>
      <c r="I47" s="118"/>
      <c r="J47" s="118"/>
      <c r="K47" s="118"/>
      <c r="L47" s="118"/>
      <c r="M47" s="118"/>
    </row>
    <row r="48" spans="1:13" ht="21">
      <c r="A48" s="33" t="s">
        <v>43</v>
      </c>
      <c r="B48" s="145"/>
      <c r="C48" s="146"/>
      <c r="D48" s="143"/>
      <c r="E48" s="143"/>
      <c r="F48" s="144"/>
      <c r="G48" s="119"/>
      <c r="H48" s="119"/>
      <c r="I48" s="119"/>
      <c r="J48" s="118"/>
      <c r="K48" s="118"/>
      <c r="L48" s="118"/>
      <c r="M48" s="118"/>
    </row>
    <row r="49" spans="1:13" ht="21">
      <c r="A49" s="235"/>
      <c r="B49" s="131"/>
      <c r="C49" s="132"/>
      <c r="D49" s="133"/>
      <c r="E49" s="133"/>
      <c r="F49" s="134"/>
      <c r="G49" s="119"/>
      <c r="H49" s="119"/>
      <c r="I49" s="119"/>
      <c r="J49" s="118"/>
      <c r="K49" s="118"/>
      <c r="L49" s="118"/>
      <c r="M49" s="118"/>
    </row>
    <row r="50" spans="1:13" ht="21">
      <c r="A50" s="33" t="s">
        <v>44</v>
      </c>
      <c r="B50" s="131"/>
      <c r="C50" s="132"/>
      <c r="D50" s="133"/>
      <c r="E50" s="133"/>
      <c r="F50" s="134"/>
      <c r="G50" s="117"/>
      <c r="H50" s="117"/>
      <c r="I50" s="117"/>
      <c r="J50" s="117"/>
      <c r="K50" s="117"/>
      <c r="L50" s="117"/>
      <c r="M50" s="117"/>
    </row>
    <row r="51" spans="1:13" ht="21">
      <c r="A51" s="33"/>
      <c r="B51" s="131"/>
      <c r="C51" s="132"/>
      <c r="D51" s="133"/>
      <c r="E51" s="133"/>
      <c r="F51" s="134"/>
      <c r="G51" s="250"/>
      <c r="H51" s="250"/>
      <c r="I51" s="250"/>
      <c r="J51" s="250"/>
      <c r="K51" s="250"/>
      <c r="L51" s="250"/>
      <c r="M51" s="250"/>
    </row>
    <row r="52" spans="1:13" ht="21.75" thickBot="1">
      <c r="A52" s="20" t="s">
        <v>109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1:13" ht="22.5" thickBot="1" thickTop="1">
      <c r="A53" s="48" t="s">
        <v>343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1:13" ht="21.75" thickTop="1">
      <c r="A54" s="33" t="s">
        <v>61</v>
      </c>
      <c r="B54" s="121"/>
      <c r="C54" s="121"/>
      <c r="D54" s="121"/>
      <c r="E54" s="251"/>
      <c r="F54" s="121"/>
      <c r="G54" s="121"/>
      <c r="H54" s="121"/>
      <c r="I54" s="121"/>
      <c r="J54" s="121"/>
      <c r="K54" s="121"/>
      <c r="L54" s="121"/>
      <c r="M54" s="121"/>
    </row>
    <row r="55" spans="1:16" ht="21">
      <c r="A55" s="26" t="s">
        <v>241</v>
      </c>
      <c r="B55" s="68"/>
      <c r="C55" s="68"/>
      <c r="D55" s="68"/>
      <c r="E55" s="68"/>
      <c r="F55" s="68"/>
      <c r="G55" s="68"/>
      <c r="H55" s="68"/>
      <c r="I55" s="68"/>
      <c r="J55" s="68"/>
      <c r="K55" s="69"/>
      <c r="L55" s="69"/>
      <c r="M55" s="69"/>
      <c r="O55" s="51"/>
      <c r="P55" s="51"/>
    </row>
    <row r="56" spans="1:16" ht="21">
      <c r="A56" s="26" t="s">
        <v>76</v>
      </c>
      <c r="B56" s="66">
        <v>200</v>
      </c>
      <c r="C56" s="66">
        <v>150</v>
      </c>
      <c r="D56" s="225">
        <v>765000</v>
      </c>
      <c r="E56" s="248" t="s">
        <v>361</v>
      </c>
      <c r="F56" s="66">
        <v>765000</v>
      </c>
      <c r="G56" s="66">
        <v>0</v>
      </c>
      <c r="H56" s="66">
        <v>0</v>
      </c>
      <c r="I56" s="66">
        <v>10</v>
      </c>
      <c r="J56" s="66">
        <v>10</v>
      </c>
      <c r="K56" s="67">
        <v>10</v>
      </c>
      <c r="L56" s="67">
        <v>10</v>
      </c>
      <c r="M56" s="67">
        <v>10</v>
      </c>
      <c r="O56" s="51"/>
      <c r="P56" s="51"/>
    </row>
    <row r="57" spans="1:16" ht="21">
      <c r="A57" s="26" t="s">
        <v>242</v>
      </c>
      <c r="B57" s="68"/>
      <c r="C57" s="68"/>
      <c r="D57" s="226"/>
      <c r="E57" s="249"/>
      <c r="F57" s="68"/>
      <c r="G57" s="68"/>
      <c r="H57" s="68"/>
      <c r="I57" s="68"/>
      <c r="J57" s="68"/>
      <c r="K57" s="69"/>
      <c r="L57" s="69"/>
      <c r="M57" s="69"/>
      <c r="O57" s="51"/>
      <c r="P57" s="51"/>
    </row>
    <row r="58" spans="1:16" ht="21">
      <c r="A58" s="26" t="s">
        <v>67</v>
      </c>
      <c r="B58" s="96">
        <v>10</v>
      </c>
      <c r="C58" s="66">
        <v>3</v>
      </c>
      <c r="D58" s="225">
        <v>896000</v>
      </c>
      <c r="E58" s="248" t="s">
        <v>361</v>
      </c>
      <c r="F58" s="66">
        <v>896000</v>
      </c>
      <c r="G58" s="66">
        <v>3</v>
      </c>
      <c r="H58" s="66">
        <v>0</v>
      </c>
      <c r="I58" s="66">
        <v>1</v>
      </c>
      <c r="J58" s="66">
        <v>2</v>
      </c>
      <c r="K58" s="67">
        <v>2</v>
      </c>
      <c r="L58" s="67">
        <v>2</v>
      </c>
      <c r="M58" s="67">
        <v>0</v>
      </c>
      <c r="O58" s="51"/>
      <c r="P58" s="51"/>
    </row>
    <row r="59" spans="1:16" ht="21">
      <c r="A59" s="26" t="s">
        <v>330</v>
      </c>
      <c r="B59" s="66">
        <v>0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O59" s="51"/>
      <c r="P59" s="51"/>
    </row>
    <row r="60" spans="1:16" ht="21">
      <c r="A60" s="26" t="s">
        <v>329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O60" s="51"/>
      <c r="P60" s="51"/>
    </row>
    <row r="61" spans="1:16" ht="21">
      <c r="A61" s="26" t="s">
        <v>331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O61" s="51"/>
      <c r="P61" s="51"/>
    </row>
    <row r="62" spans="1:16" ht="21">
      <c r="A62" s="26" t="s">
        <v>262</v>
      </c>
      <c r="B62" s="54">
        <v>800</v>
      </c>
      <c r="C62" s="54">
        <v>500</v>
      </c>
      <c r="D62" s="231">
        <v>42000</v>
      </c>
      <c r="E62" s="248" t="s">
        <v>361</v>
      </c>
      <c r="F62" s="54">
        <v>42000</v>
      </c>
      <c r="G62" s="54">
        <v>50</v>
      </c>
      <c r="H62" s="54">
        <v>20</v>
      </c>
      <c r="I62" s="54">
        <v>80</v>
      </c>
      <c r="J62" s="54">
        <v>80</v>
      </c>
      <c r="K62" s="55">
        <v>80</v>
      </c>
      <c r="L62" s="55">
        <v>60</v>
      </c>
      <c r="M62" s="55">
        <v>0</v>
      </c>
      <c r="O62" s="51"/>
      <c r="P62" s="51"/>
    </row>
    <row r="63" spans="1:16" ht="21">
      <c r="A63" s="26" t="s">
        <v>263</v>
      </c>
      <c r="B63" s="66">
        <v>0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O63" s="51"/>
      <c r="P63" s="51"/>
    </row>
    <row r="64" spans="1:16" ht="21">
      <c r="A64" s="26" t="s">
        <v>264</v>
      </c>
      <c r="B64" s="57"/>
      <c r="C64" s="57"/>
      <c r="D64" s="228"/>
      <c r="E64" s="248"/>
      <c r="F64" s="57"/>
      <c r="G64" s="57"/>
      <c r="H64" s="57"/>
      <c r="I64" s="57"/>
      <c r="J64" s="57"/>
      <c r="K64" s="58"/>
      <c r="L64" s="58"/>
      <c r="M64" s="58"/>
      <c r="O64" s="51"/>
      <c r="P64" s="51"/>
    </row>
    <row r="65" spans="1:16" ht="21">
      <c r="A65" s="26" t="s">
        <v>243</v>
      </c>
      <c r="B65" s="70"/>
      <c r="C65" s="70"/>
      <c r="D65" s="227"/>
      <c r="E65" s="70"/>
      <c r="F65" s="70"/>
      <c r="G65" s="70"/>
      <c r="H65" s="70"/>
      <c r="I65" s="70"/>
      <c r="J65" s="70"/>
      <c r="K65" s="71"/>
      <c r="L65" s="71"/>
      <c r="M65" s="71"/>
      <c r="O65" s="51"/>
      <c r="P65" s="51"/>
    </row>
    <row r="66" spans="1:17" ht="21">
      <c r="A66" s="26" t="s">
        <v>68</v>
      </c>
      <c r="B66" s="57">
        <v>1200</v>
      </c>
      <c r="C66" s="57">
        <v>700</v>
      </c>
      <c r="D66" s="228">
        <v>12000</v>
      </c>
      <c r="E66" s="248" t="s">
        <v>361</v>
      </c>
      <c r="F66" s="57">
        <v>12000</v>
      </c>
      <c r="G66" s="57">
        <v>100</v>
      </c>
      <c r="H66" s="197">
        <v>0</v>
      </c>
      <c r="I66" s="57">
        <v>100</v>
      </c>
      <c r="J66" s="57">
        <v>100</v>
      </c>
      <c r="K66" s="58">
        <v>100</v>
      </c>
      <c r="L66" s="58">
        <v>100</v>
      </c>
      <c r="M66" s="58">
        <v>100</v>
      </c>
      <c r="O66" s="51"/>
      <c r="P66" s="51"/>
      <c r="Q66" s="51">
        <f>SUM(C66:C102)</f>
        <v>2382</v>
      </c>
    </row>
    <row r="67" spans="1:16" ht="21">
      <c r="A67" s="26" t="s">
        <v>244</v>
      </c>
      <c r="B67" s="70"/>
      <c r="C67" s="70"/>
      <c r="D67" s="227"/>
      <c r="E67" s="70"/>
      <c r="F67" s="70"/>
      <c r="G67" s="70"/>
      <c r="H67" s="70"/>
      <c r="I67" s="70"/>
      <c r="J67" s="70"/>
      <c r="K67" s="71"/>
      <c r="L67" s="71"/>
      <c r="M67" s="71"/>
      <c r="O67" s="51"/>
      <c r="P67" s="51"/>
    </row>
    <row r="68" spans="1:16" ht="21">
      <c r="A68" s="26" t="s">
        <v>69</v>
      </c>
      <c r="B68" s="57">
        <v>60</v>
      </c>
      <c r="C68" s="57">
        <v>50</v>
      </c>
      <c r="D68" s="228">
        <v>30000</v>
      </c>
      <c r="E68" s="248" t="s">
        <v>361</v>
      </c>
      <c r="F68" s="57">
        <v>30000</v>
      </c>
      <c r="G68" s="57">
        <v>5</v>
      </c>
      <c r="H68" s="57">
        <v>0</v>
      </c>
      <c r="I68" s="57">
        <v>2</v>
      </c>
      <c r="J68" s="57">
        <v>2</v>
      </c>
      <c r="K68" s="58">
        <v>2</v>
      </c>
      <c r="L68" s="58">
        <v>2</v>
      </c>
      <c r="M68" s="58">
        <v>2</v>
      </c>
      <c r="O68" s="51"/>
      <c r="P68" s="51"/>
    </row>
    <row r="69" spans="1:16" ht="21">
      <c r="A69" s="26" t="s">
        <v>245</v>
      </c>
      <c r="B69" s="70"/>
      <c r="C69" s="70"/>
      <c r="D69" s="227"/>
      <c r="E69" s="70"/>
      <c r="F69" s="70"/>
      <c r="G69" s="70"/>
      <c r="H69" s="70"/>
      <c r="I69" s="70"/>
      <c r="J69" s="70"/>
      <c r="K69" s="70"/>
      <c r="L69" s="70"/>
      <c r="M69" s="70"/>
      <c r="O69" s="51"/>
      <c r="P69" s="51"/>
    </row>
    <row r="70" spans="1:16" ht="21">
      <c r="A70" s="26" t="s">
        <v>70</v>
      </c>
      <c r="B70" s="57">
        <v>800</v>
      </c>
      <c r="C70" s="57">
        <v>500</v>
      </c>
      <c r="D70" s="228">
        <v>24000</v>
      </c>
      <c r="E70" s="248" t="s">
        <v>361</v>
      </c>
      <c r="F70" s="57">
        <v>24000</v>
      </c>
      <c r="G70" s="57">
        <v>100</v>
      </c>
      <c r="H70" s="57">
        <v>0</v>
      </c>
      <c r="I70" s="57">
        <v>80</v>
      </c>
      <c r="J70" s="57">
        <v>80</v>
      </c>
      <c r="K70" s="58">
        <v>80</v>
      </c>
      <c r="L70" s="58">
        <v>60</v>
      </c>
      <c r="M70" s="58">
        <v>0</v>
      </c>
      <c r="O70" s="51"/>
      <c r="P70" s="51"/>
    </row>
    <row r="71" spans="1:16" ht="21">
      <c r="A71" s="26" t="s">
        <v>246</v>
      </c>
      <c r="B71" s="70"/>
      <c r="C71" s="70"/>
      <c r="D71" s="227"/>
      <c r="E71" s="70"/>
      <c r="F71" s="70"/>
      <c r="G71" s="70"/>
      <c r="H71" s="70"/>
      <c r="I71" s="70"/>
      <c r="J71" s="70"/>
      <c r="K71" s="71"/>
      <c r="L71" s="71"/>
      <c r="M71" s="71"/>
      <c r="O71" s="51"/>
      <c r="P71" s="51"/>
    </row>
    <row r="72" spans="1:16" ht="21">
      <c r="A72" s="26" t="s">
        <v>265</v>
      </c>
      <c r="B72" s="57">
        <v>60</v>
      </c>
      <c r="C72" s="57">
        <v>15</v>
      </c>
      <c r="D72" s="228">
        <v>80000</v>
      </c>
      <c r="E72" s="248" t="s">
        <v>361</v>
      </c>
      <c r="F72" s="57">
        <v>80000</v>
      </c>
      <c r="G72" s="57">
        <v>0</v>
      </c>
      <c r="H72" s="57">
        <v>0</v>
      </c>
      <c r="I72" s="57">
        <v>15</v>
      </c>
      <c r="J72" s="57">
        <v>15</v>
      </c>
      <c r="K72" s="58">
        <v>15</v>
      </c>
      <c r="L72" s="58">
        <v>0</v>
      </c>
      <c r="M72" s="58">
        <v>0</v>
      </c>
      <c r="O72" s="51"/>
      <c r="P72" s="51"/>
    </row>
    <row r="73" spans="1:16" ht="21">
      <c r="A73" s="26" t="s">
        <v>328</v>
      </c>
      <c r="B73" s="57">
        <v>1200</v>
      </c>
      <c r="C73" s="57">
        <v>800</v>
      </c>
      <c r="D73" s="228">
        <v>20000</v>
      </c>
      <c r="E73" s="57"/>
      <c r="F73" s="57">
        <v>20000</v>
      </c>
      <c r="G73" s="57">
        <v>300</v>
      </c>
      <c r="H73" s="57">
        <v>0</v>
      </c>
      <c r="I73" s="57">
        <v>100</v>
      </c>
      <c r="J73" s="57">
        <v>100</v>
      </c>
      <c r="K73" s="58">
        <v>100</v>
      </c>
      <c r="L73" s="58">
        <v>100</v>
      </c>
      <c r="M73" s="58"/>
      <c r="O73" s="51"/>
      <c r="P73" s="51"/>
    </row>
    <row r="74" spans="1:16" ht="21">
      <c r="A74" s="26" t="s">
        <v>327</v>
      </c>
      <c r="B74" s="57">
        <v>60</v>
      </c>
      <c r="C74" s="57">
        <v>40</v>
      </c>
      <c r="D74" s="228">
        <v>20000</v>
      </c>
      <c r="E74" s="57"/>
      <c r="F74" s="57">
        <v>20000</v>
      </c>
      <c r="G74" s="57">
        <v>0</v>
      </c>
      <c r="H74" s="57">
        <v>0</v>
      </c>
      <c r="I74" s="57">
        <v>10</v>
      </c>
      <c r="J74" s="57">
        <v>10</v>
      </c>
      <c r="K74" s="58">
        <v>0</v>
      </c>
      <c r="L74" s="58">
        <v>0</v>
      </c>
      <c r="M74" s="58">
        <v>0</v>
      </c>
      <c r="O74" s="51"/>
      <c r="P74" s="51"/>
    </row>
    <row r="75" spans="1:16" ht="21">
      <c r="A75" s="26" t="s">
        <v>247</v>
      </c>
      <c r="B75" s="70"/>
      <c r="C75" s="70"/>
      <c r="D75" s="227"/>
      <c r="E75" s="70"/>
      <c r="F75" s="70"/>
      <c r="G75" s="70"/>
      <c r="H75" s="70"/>
      <c r="I75" s="70"/>
      <c r="J75" s="70"/>
      <c r="K75" s="71"/>
      <c r="L75" s="71"/>
      <c r="M75" s="71"/>
      <c r="O75" s="51"/>
      <c r="P75" s="51"/>
    </row>
    <row r="76" spans="1:16" ht="21">
      <c r="A76" s="26" t="s">
        <v>248</v>
      </c>
      <c r="B76" s="57">
        <v>10</v>
      </c>
      <c r="C76" s="57">
        <v>10</v>
      </c>
      <c r="D76" s="228">
        <v>11000</v>
      </c>
      <c r="E76" s="57"/>
      <c r="F76" s="57">
        <v>11000</v>
      </c>
      <c r="G76" s="57">
        <v>0</v>
      </c>
      <c r="H76" s="57">
        <v>0</v>
      </c>
      <c r="I76" s="57">
        <v>0</v>
      </c>
      <c r="J76" s="57">
        <v>0</v>
      </c>
      <c r="K76" s="58">
        <v>0</v>
      </c>
      <c r="L76" s="58">
        <v>0</v>
      </c>
      <c r="M76" s="58">
        <v>0</v>
      </c>
      <c r="O76" s="51"/>
      <c r="P76" s="51"/>
    </row>
    <row r="77" spans="1:16" ht="21">
      <c r="A77" s="222"/>
      <c r="B77" s="57"/>
      <c r="C77" s="57"/>
      <c r="D77" s="228"/>
      <c r="E77" s="57"/>
      <c r="F77" s="57"/>
      <c r="G77" s="57"/>
      <c r="H77" s="57"/>
      <c r="I77" s="57"/>
      <c r="J77" s="57"/>
      <c r="K77" s="58"/>
      <c r="L77" s="58"/>
      <c r="M77" s="58"/>
      <c r="O77" s="51"/>
      <c r="P77" s="51"/>
    </row>
    <row r="78" spans="1:16" ht="21">
      <c r="A78" s="26" t="s">
        <v>249</v>
      </c>
      <c r="B78" s="68"/>
      <c r="C78" s="68"/>
      <c r="D78" s="226"/>
      <c r="E78" s="68"/>
      <c r="F78" s="68"/>
      <c r="G78" s="68"/>
      <c r="H78" s="68"/>
      <c r="I78" s="68"/>
      <c r="J78" s="68"/>
      <c r="K78" s="69"/>
      <c r="L78" s="69"/>
      <c r="M78" s="69"/>
      <c r="O78" s="51"/>
      <c r="P78" s="51"/>
    </row>
    <row r="79" spans="1:16" ht="21">
      <c r="A79" s="26" t="s">
        <v>250</v>
      </c>
      <c r="B79" s="57">
        <v>20</v>
      </c>
      <c r="C79" s="57">
        <v>15</v>
      </c>
      <c r="D79" s="228">
        <v>23000</v>
      </c>
      <c r="E79" s="57"/>
      <c r="F79" s="57">
        <v>23000</v>
      </c>
      <c r="G79" s="57">
        <v>10</v>
      </c>
      <c r="H79" s="57">
        <v>0</v>
      </c>
      <c r="I79" s="57">
        <v>3</v>
      </c>
      <c r="J79" s="57">
        <v>2</v>
      </c>
      <c r="K79" s="58">
        <v>0</v>
      </c>
      <c r="L79" s="58">
        <v>0</v>
      </c>
      <c r="M79" s="58">
        <v>0</v>
      </c>
      <c r="O79" s="51"/>
      <c r="P79" s="51"/>
    </row>
    <row r="80" spans="1:16" ht="21">
      <c r="A80" s="26" t="s">
        <v>251</v>
      </c>
      <c r="B80" s="70"/>
      <c r="C80" s="70"/>
      <c r="D80" s="227"/>
      <c r="E80" s="70"/>
      <c r="F80" s="70"/>
      <c r="G80" s="70"/>
      <c r="H80" s="70"/>
      <c r="I80" s="70"/>
      <c r="J80" s="70"/>
      <c r="K80" s="71"/>
      <c r="L80" s="71"/>
      <c r="M80" s="71"/>
      <c r="O80" s="51"/>
      <c r="P80" s="51"/>
    </row>
    <row r="81" spans="1:16" ht="21">
      <c r="A81" s="26" t="s">
        <v>252</v>
      </c>
      <c r="B81" s="57">
        <v>10</v>
      </c>
      <c r="C81" s="57">
        <v>0</v>
      </c>
      <c r="D81" s="228">
        <v>33000</v>
      </c>
      <c r="E81" s="57"/>
      <c r="F81" s="57">
        <v>33000</v>
      </c>
      <c r="G81" s="57">
        <v>0</v>
      </c>
      <c r="H81" s="57">
        <v>0</v>
      </c>
      <c r="I81" s="57">
        <v>5</v>
      </c>
      <c r="J81" s="57">
        <v>5</v>
      </c>
      <c r="K81" s="58">
        <v>0</v>
      </c>
      <c r="L81" s="58">
        <v>0</v>
      </c>
      <c r="M81" s="58">
        <v>0</v>
      </c>
      <c r="O81" s="51"/>
      <c r="P81" s="51"/>
    </row>
    <row r="82" spans="1:16" ht="21">
      <c r="A82" s="26" t="s">
        <v>326</v>
      </c>
      <c r="B82" s="57">
        <v>60</v>
      </c>
      <c r="C82" s="57">
        <v>40</v>
      </c>
      <c r="D82" s="228">
        <v>5000</v>
      </c>
      <c r="E82" s="57"/>
      <c r="F82" s="57">
        <v>5000</v>
      </c>
      <c r="G82" s="57">
        <v>0</v>
      </c>
      <c r="H82" s="57">
        <v>0</v>
      </c>
      <c r="I82" s="57">
        <v>10</v>
      </c>
      <c r="J82" s="57">
        <v>10</v>
      </c>
      <c r="K82" s="57">
        <v>0</v>
      </c>
      <c r="L82" s="57">
        <v>0</v>
      </c>
      <c r="M82" s="57">
        <v>0</v>
      </c>
      <c r="O82" s="51"/>
      <c r="P82" s="51"/>
    </row>
    <row r="83" spans="1:16" ht="21">
      <c r="A83" s="26" t="s">
        <v>332</v>
      </c>
      <c r="B83" s="57">
        <v>10</v>
      </c>
      <c r="C83" s="57">
        <v>0</v>
      </c>
      <c r="D83" s="228">
        <v>9000</v>
      </c>
      <c r="E83" s="57"/>
      <c r="F83" s="57">
        <v>9000</v>
      </c>
      <c r="G83" s="57">
        <v>0</v>
      </c>
      <c r="H83" s="57">
        <v>0</v>
      </c>
      <c r="I83" s="57">
        <v>10</v>
      </c>
      <c r="J83" s="57">
        <v>0</v>
      </c>
      <c r="K83" s="58">
        <v>0</v>
      </c>
      <c r="L83" s="58">
        <v>0</v>
      </c>
      <c r="M83" s="58">
        <v>0</v>
      </c>
      <c r="O83" s="51"/>
      <c r="P83" s="51"/>
    </row>
    <row r="84" spans="1:16" ht="21">
      <c r="A84" s="26" t="s">
        <v>254</v>
      </c>
      <c r="B84" s="70"/>
      <c r="C84" s="70"/>
      <c r="D84" s="227"/>
      <c r="E84" s="70"/>
      <c r="F84" s="70"/>
      <c r="G84" s="70"/>
      <c r="H84" s="70"/>
      <c r="I84" s="70"/>
      <c r="J84" s="70"/>
      <c r="K84" s="71"/>
      <c r="L84" s="71"/>
      <c r="M84" s="71"/>
      <c r="O84" s="51"/>
      <c r="P84" s="51"/>
    </row>
    <row r="85" spans="1:16" ht="21">
      <c r="A85" s="26" t="s">
        <v>253</v>
      </c>
      <c r="B85" s="57">
        <v>5</v>
      </c>
      <c r="C85" s="57">
        <v>1</v>
      </c>
      <c r="D85" s="228">
        <v>28000</v>
      </c>
      <c r="E85" s="57"/>
      <c r="F85" s="57">
        <v>28000</v>
      </c>
      <c r="G85" s="57">
        <v>1</v>
      </c>
      <c r="H85" s="57">
        <v>0</v>
      </c>
      <c r="I85" s="57">
        <v>0</v>
      </c>
      <c r="J85" s="57">
        <v>5</v>
      </c>
      <c r="K85" s="58">
        <v>0</v>
      </c>
      <c r="L85" s="58">
        <v>0</v>
      </c>
      <c r="M85" s="58">
        <v>0</v>
      </c>
      <c r="O85" s="51"/>
      <c r="P85" s="51"/>
    </row>
    <row r="86" spans="1:16" ht="21">
      <c r="A86" s="26" t="s">
        <v>255</v>
      </c>
      <c r="B86" s="70"/>
      <c r="C86" s="70"/>
      <c r="D86" s="227"/>
      <c r="E86" s="70"/>
      <c r="F86" s="70"/>
      <c r="G86" s="70"/>
      <c r="H86" s="70"/>
      <c r="I86" s="70"/>
      <c r="J86" s="70"/>
      <c r="K86" s="71"/>
      <c r="L86" s="71"/>
      <c r="M86" s="71"/>
      <c r="O86" s="51"/>
      <c r="P86" s="51"/>
    </row>
    <row r="87" spans="1:16" ht="21">
      <c r="A87" s="26" t="s">
        <v>71</v>
      </c>
      <c r="B87" s="57">
        <v>10</v>
      </c>
      <c r="C87" s="57">
        <v>2</v>
      </c>
      <c r="D87" s="228">
        <v>14000</v>
      </c>
      <c r="E87" s="57"/>
      <c r="F87" s="57">
        <v>14000</v>
      </c>
      <c r="G87" s="57">
        <v>2</v>
      </c>
      <c r="H87" s="57">
        <v>0</v>
      </c>
      <c r="I87" s="57">
        <v>5</v>
      </c>
      <c r="J87" s="57">
        <v>5</v>
      </c>
      <c r="K87" s="58">
        <v>0</v>
      </c>
      <c r="L87" s="58">
        <v>0</v>
      </c>
      <c r="M87" s="58">
        <v>0</v>
      </c>
      <c r="O87" s="51"/>
      <c r="P87" s="51"/>
    </row>
    <row r="88" spans="1:16" ht="21">
      <c r="A88" s="26" t="s">
        <v>256</v>
      </c>
      <c r="B88" s="70"/>
      <c r="C88" s="70"/>
      <c r="D88" s="227"/>
      <c r="E88" s="70"/>
      <c r="F88" s="70"/>
      <c r="G88" s="70"/>
      <c r="H88" s="70"/>
      <c r="I88" s="70"/>
      <c r="J88" s="70"/>
      <c r="K88" s="71"/>
      <c r="L88" s="71"/>
      <c r="M88" s="71"/>
      <c r="O88" s="51"/>
      <c r="P88" s="51"/>
    </row>
    <row r="89" spans="1:16" ht="21">
      <c r="A89" s="26" t="s">
        <v>72</v>
      </c>
      <c r="B89" s="57">
        <v>10</v>
      </c>
      <c r="C89" s="57">
        <v>1</v>
      </c>
      <c r="D89" s="228">
        <v>4000</v>
      </c>
      <c r="E89" s="57"/>
      <c r="F89" s="57">
        <v>4000</v>
      </c>
      <c r="G89" s="57">
        <v>1</v>
      </c>
      <c r="H89" s="57">
        <v>0</v>
      </c>
      <c r="I89" s="57">
        <v>5</v>
      </c>
      <c r="J89" s="57">
        <v>4</v>
      </c>
      <c r="K89" s="58">
        <v>0</v>
      </c>
      <c r="L89" s="58">
        <v>0</v>
      </c>
      <c r="M89" s="58">
        <v>0</v>
      </c>
      <c r="O89" s="51"/>
      <c r="P89" s="51"/>
    </row>
    <row r="90" spans="1:16" ht="21">
      <c r="A90" s="26" t="s">
        <v>325</v>
      </c>
      <c r="B90" s="57">
        <v>60</v>
      </c>
      <c r="C90" s="57">
        <v>40</v>
      </c>
      <c r="D90" s="228">
        <v>3000</v>
      </c>
      <c r="E90" s="57"/>
      <c r="F90" s="57">
        <v>3000</v>
      </c>
      <c r="G90" s="57">
        <v>0</v>
      </c>
      <c r="H90" s="57">
        <v>0</v>
      </c>
      <c r="I90" s="57">
        <v>10</v>
      </c>
      <c r="J90" s="57">
        <v>10</v>
      </c>
      <c r="K90" s="58">
        <v>0</v>
      </c>
      <c r="L90" s="58">
        <v>0</v>
      </c>
      <c r="M90" s="58">
        <v>0</v>
      </c>
      <c r="O90" s="51"/>
      <c r="P90" s="51"/>
    </row>
    <row r="91" spans="1:16" ht="21">
      <c r="A91" s="26" t="s">
        <v>257</v>
      </c>
      <c r="B91" s="54">
        <v>80</v>
      </c>
      <c r="C91" s="54">
        <v>80</v>
      </c>
      <c r="D91" s="231">
        <v>35000</v>
      </c>
      <c r="E91" s="54"/>
      <c r="F91" s="54">
        <v>35000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O91" s="51"/>
      <c r="P91" s="51"/>
    </row>
    <row r="92" spans="1:16" ht="21">
      <c r="A92" s="26" t="s">
        <v>258</v>
      </c>
      <c r="B92" s="70"/>
      <c r="C92" s="70"/>
      <c r="D92" s="227"/>
      <c r="E92" s="70"/>
      <c r="F92" s="70"/>
      <c r="G92" s="70"/>
      <c r="H92" s="70"/>
      <c r="I92" s="70"/>
      <c r="J92" s="70"/>
      <c r="K92" s="71"/>
      <c r="L92" s="71"/>
      <c r="M92" s="71"/>
      <c r="O92" s="51"/>
      <c r="P92" s="51"/>
    </row>
    <row r="93" spans="1:16" ht="21">
      <c r="A93" s="26" t="s">
        <v>73</v>
      </c>
      <c r="B93" s="57">
        <v>77</v>
      </c>
      <c r="C93" s="57">
        <v>26</v>
      </c>
      <c r="D93" s="228">
        <v>9500</v>
      </c>
      <c r="E93" s="57"/>
      <c r="F93" s="57">
        <v>9500</v>
      </c>
      <c r="G93" s="57">
        <v>0</v>
      </c>
      <c r="H93" s="57">
        <v>0</v>
      </c>
      <c r="I93" s="57">
        <v>11</v>
      </c>
      <c r="J93" s="57">
        <v>10</v>
      </c>
      <c r="K93" s="58">
        <v>10</v>
      </c>
      <c r="L93" s="58">
        <v>10</v>
      </c>
      <c r="M93" s="58">
        <v>10</v>
      </c>
      <c r="O93" s="51"/>
      <c r="P93" s="51"/>
    </row>
    <row r="94" spans="1:16" ht="21">
      <c r="A94" s="26" t="s">
        <v>334</v>
      </c>
      <c r="B94" s="57">
        <v>15</v>
      </c>
      <c r="C94" s="57">
        <v>5</v>
      </c>
      <c r="D94" s="228">
        <v>30000</v>
      </c>
      <c r="E94" s="57"/>
      <c r="F94" s="57">
        <v>30000</v>
      </c>
      <c r="G94" s="57">
        <v>0</v>
      </c>
      <c r="H94" s="57">
        <v>0</v>
      </c>
      <c r="I94" s="57">
        <v>4</v>
      </c>
      <c r="J94" s="57">
        <v>3</v>
      </c>
      <c r="K94" s="58">
        <v>3</v>
      </c>
      <c r="L94" s="58">
        <v>0</v>
      </c>
      <c r="M94" s="58">
        <v>0</v>
      </c>
      <c r="O94" s="51"/>
      <c r="P94" s="51"/>
    </row>
    <row r="95" spans="1:16" ht="21">
      <c r="A95" s="26" t="s">
        <v>324</v>
      </c>
      <c r="B95" s="74"/>
      <c r="C95" s="74"/>
      <c r="D95" s="229"/>
      <c r="E95" s="74"/>
      <c r="F95" s="74"/>
      <c r="G95" s="74"/>
      <c r="H95" s="74"/>
      <c r="I95" s="74"/>
      <c r="J95" s="74"/>
      <c r="K95" s="111"/>
      <c r="L95" s="111"/>
      <c r="M95" s="111"/>
      <c r="O95" s="51"/>
      <c r="P95" s="51"/>
    </row>
    <row r="96" spans="1:16" ht="21">
      <c r="A96" s="26" t="s">
        <v>323</v>
      </c>
      <c r="B96" s="57">
        <v>80</v>
      </c>
      <c r="C96" s="57">
        <v>20</v>
      </c>
      <c r="D96" s="228">
        <v>6000</v>
      </c>
      <c r="E96" s="57"/>
      <c r="F96" s="57">
        <v>6000</v>
      </c>
      <c r="G96" s="57">
        <v>20</v>
      </c>
      <c r="H96" s="57"/>
      <c r="I96" s="57">
        <v>20</v>
      </c>
      <c r="J96" s="57">
        <v>20</v>
      </c>
      <c r="K96" s="58">
        <v>20</v>
      </c>
      <c r="L96" s="58"/>
      <c r="M96" s="58"/>
      <c r="O96" s="51"/>
      <c r="P96" s="51"/>
    </row>
    <row r="97" spans="1:16" ht="21">
      <c r="A97" s="26" t="s">
        <v>333</v>
      </c>
      <c r="B97" s="57">
        <v>29</v>
      </c>
      <c r="C97" s="57">
        <v>0</v>
      </c>
      <c r="D97" s="228">
        <v>15000</v>
      </c>
      <c r="E97" s="57"/>
      <c r="F97" s="57">
        <v>15000</v>
      </c>
      <c r="G97" s="57">
        <v>0</v>
      </c>
      <c r="H97" s="57">
        <v>0</v>
      </c>
      <c r="I97" s="57">
        <v>9</v>
      </c>
      <c r="J97" s="57">
        <v>5</v>
      </c>
      <c r="K97" s="57">
        <v>5</v>
      </c>
      <c r="L97" s="57">
        <v>5</v>
      </c>
      <c r="M97" s="57">
        <v>5</v>
      </c>
      <c r="O97" s="51"/>
      <c r="P97" s="51"/>
    </row>
    <row r="98" spans="1:16" ht="21">
      <c r="A98" s="26" t="s">
        <v>321</v>
      </c>
      <c r="B98" s="74"/>
      <c r="C98" s="74"/>
      <c r="D98" s="229"/>
      <c r="E98" s="74"/>
      <c r="F98" s="74"/>
      <c r="G98" s="74"/>
      <c r="H98" s="74"/>
      <c r="I98" s="74"/>
      <c r="J98" s="74"/>
      <c r="K98" s="74"/>
      <c r="L98" s="74"/>
      <c r="M98" s="74"/>
      <c r="O98" s="51"/>
      <c r="P98" s="51"/>
    </row>
    <row r="99" spans="1:16" ht="21">
      <c r="A99" s="26" t="s">
        <v>322</v>
      </c>
      <c r="B99" s="57">
        <v>10</v>
      </c>
      <c r="C99" s="57">
        <v>4</v>
      </c>
      <c r="D99" s="228">
        <v>30000</v>
      </c>
      <c r="E99" s="57"/>
      <c r="F99" s="57">
        <v>30000</v>
      </c>
      <c r="G99" s="57">
        <v>1</v>
      </c>
      <c r="H99" s="57">
        <v>0</v>
      </c>
      <c r="I99" s="57">
        <v>6</v>
      </c>
      <c r="J99" s="57">
        <v>0</v>
      </c>
      <c r="K99" s="58">
        <v>0</v>
      </c>
      <c r="L99" s="58">
        <v>0</v>
      </c>
      <c r="M99" s="58">
        <v>0</v>
      </c>
      <c r="O99" s="51"/>
      <c r="P99" s="51"/>
    </row>
    <row r="100" spans="1:16" ht="21">
      <c r="A100" s="26" t="s">
        <v>259</v>
      </c>
      <c r="B100" s="54">
        <v>77</v>
      </c>
      <c r="C100" s="54">
        <v>19</v>
      </c>
      <c r="D100" s="231">
        <v>9500</v>
      </c>
      <c r="E100" s="54"/>
      <c r="F100" s="54">
        <v>9500</v>
      </c>
      <c r="G100" s="54">
        <v>0</v>
      </c>
      <c r="H100" s="54">
        <v>0</v>
      </c>
      <c r="I100" s="54">
        <v>20</v>
      </c>
      <c r="J100" s="54">
        <v>20</v>
      </c>
      <c r="K100" s="54">
        <v>6</v>
      </c>
      <c r="L100" s="54">
        <v>6</v>
      </c>
      <c r="M100" s="54">
        <v>6</v>
      </c>
      <c r="O100" s="51"/>
      <c r="P100" s="51"/>
    </row>
    <row r="101" spans="1:16" ht="21">
      <c r="A101" s="26" t="s">
        <v>260</v>
      </c>
      <c r="B101" s="54">
        <v>14</v>
      </c>
      <c r="C101" s="54">
        <v>14</v>
      </c>
      <c r="D101" s="231">
        <v>9700</v>
      </c>
      <c r="E101" s="54"/>
      <c r="F101" s="54">
        <v>9700</v>
      </c>
      <c r="G101" s="54">
        <v>0</v>
      </c>
      <c r="H101" s="54">
        <v>0</v>
      </c>
      <c r="I101" s="54">
        <v>0</v>
      </c>
      <c r="J101" s="54">
        <v>0</v>
      </c>
      <c r="K101" s="55">
        <v>0</v>
      </c>
      <c r="L101" s="55">
        <v>0</v>
      </c>
      <c r="M101" s="55">
        <v>0</v>
      </c>
      <c r="O101" s="51"/>
      <c r="P101" s="51"/>
    </row>
    <row r="102" spans="1:16" ht="21">
      <c r="A102" s="26" t="s">
        <v>261</v>
      </c>
      <c r="B102" s="70"/>
      <c r="C102" s="70"/>
      <c r="D102" s="227"/>
      <c r="E102" s="70"/>
      <c r="F102" s="70"/>
      <c r="G102" s="70"/>
      <c r="H102" s="70"/>
      <c r="I102" s="70"/>
      <c r="J102" s="70"/>
      <c r="K102" s="71"/>
      <c r="L102" s="71"/>
      <c r="M102" s="71"/>
      <c r="O102" s="51"/>
      <c r="P102" s="51"/>
    </row>
    <row r="103" spans="1:16" ht="21">
      <c r="A103" s="26" t="s">
        <v>74</v>
      </c>
      <c r="B103" s="57">
        <v>10</v>
      </c>
      <c r="C103" s="57">
        <v>2</v>
      </c>
      <c r="D103" s="228">
        <v>18000</v>
      </c>
      <c r="E103" s="57"/>
      <c r="F103" s="57">
        <v>18000</v>
      </c>
      <c r="G103" s="57">
        <v>1</v>
      </c>
      <c r="H103" s="57">
        <v>0</v>
      </c>
      <c r="I103" s="57">
        <v>4</v>
      </c>
      <c r="J103" s="57">
        <v>4</v>
      </c>
      <c r="K103" s="58"/>
      <c r="L103" s="58"/>
      <c r="M103" s="58"/>
      <c r="O103" s="51"/>
      <c r="P103" s="51"/>
    </row>
    <row r="104" spans="1:16" ht="21">
      <c r="A104" s="26" t="s">
        <v>320</v>
      </c>
      <c r="B104" s="57">
        <v>100</v>
      </c>
      <c r="C104" s="57">
        <v>20</v>
      </c>
      <c r="D104" s="228">
        <v>15800</v>
      </c>
      <c r="E104" s="57"/>
      <c r="F104" s="57">
        <v>15800</v>
      </c>
      <c r="G104" s="57">
        <v>10</v>
      </c>
      <c r="H104" s="57">
        <v>0</v>
      </c>
      <c r="I104" s="57">
        <v>20</v>
      </c>
      <c r="J104" s="57">
        <v>20</v>
      </c>
      <c r="K104" s="58">
        <v>20</v>
      </c>
      <c r="L104" s="58">
        <v>20</v>
      </c>
      <c r="M104" s="58"/>
      <c r="O104" s="51"/>
      <c r="P104" s="51"/>
    </row>
    <row r="105" spans="1:13" ht="21">
      <c r="A105" s="33" t="s">
        <v>75</v>
      </c>
      <c r="B105" s="122"/>
      <c r="C105" s="122"/>
      <c r="D105" s="230"/>
      <c r="E105" s="122"/>
      <c r="F105" s="122"/>
      <c r="G105" s="122"/>
      <c r="H105" s="122"/>
      <c r="I105" s="122"/>
      <c r="J105" s="122"/>
      <c r="K105" s="122"/>
      <c r="L105" s="122"/>
      <c r="M105" s="117"/>
    </row>
    <row r="106" spans="1:17" ht="21">
      <c r="A106" s="26" t="s">
        <v>112</v>
      </c>
      <c r="B106" s="64">
        <v>10</v>
      </c>
      <c r="C106" s="64">
        <v>10</v>
      </c>
      <c r="D106" s="232">
        <v>921500</v>
      </c>
      <c r="E106" s="64"/>
      <c r="F106" s="46">
        <v>921500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O106" s="51"/>
      <c r="P106" s="51"/>
      <c r="Q106" s="51">
        <f>SUM(C106:C120)</f>
        <v>213</v>
      </c>
    </row>
    <row r="107" spans="1:16" ht="21">
      <c r="A107" s="26" t="s">
        <v>113</v>
      </c>
      <c r="B107" s="54">
        <v>30</v>
      </c>
      <c r="C107" s="54">
        <v>20</v>
      </c>
      <c r="D107" s="231">
        <v>529800</v>
      </c>
      <c r="E107" s="54"/>
      <c r="F107" s="54">
        <v>529800</v>
      </c>
      <c r="G107" s="64">
        <v>0</v>
      </c>
      <c r="H107" s="64">
        <v>0</v>
      </c>
      <c r="I107" s="64">
        <v>2</v>
      </c>
      <c r="J107" s="64">
        <v>2</v>
      </c>
      <c r="K107" s="64">
        <v>2</v>
      </c>
      <c r="L107" s="64">
        <v>2</v>
      </c>
      <c r="M107" s="64">
        <v>2</v>
      </c>
      <c r="O107" s="51"/>
      <c r="P107" s="51"/>
    </row>
    <row r="108" spans="1:16" ht="21">
      <c r="A108" s="26" t="s">
        <v>114</v>
      </c>
      <c r="B108" s="54">
        <v>10</v>
      </c>
      <c r="C108" s="54">
        <v>5</v>
      </c>
      <c r="D108" s="231">
        <v>2023100</v>
      </c>
      <c r="E108" s="54"/>
      <c r="F108" s="54">
        <v>2023100</v>
      </c>
      <c r="G108" s="64">
        <v>0</v>
      </c>
      <c r="H108" s="64">
        <v>0</v>
      </c>
      <c r="I108" s="64">
        <v>2</v>
      </c>
      <c r="J108" s="64">
        <v>2</v>
      </c>
      <c r="K108" s="64">
        <v>1</v>
      </c>
      <c r="L108" s="64">
        <v>0</v>
      </c>
      <c r="M108" s="64">
        <v>0</v>
      </c>
      <c r="O108" s="51"/>
      <c r="P108" s="51"/>
    </row>
    <row r="109" spans="1:16" ht="21">
      <c r="A109" s="26" t="s">
        <v>120</v>
      </c>
      <c r="B109" s="54">
        <v>8</v>
      </c>
      <c r="C109" s="54">
        <v>7</v>
      </c>
      <c r="D109" s="231">
        <v>1301600</v>
      </c>
      <c r="E109" s="54"/>
      <c r="F109" s="54">
        <v>1301600</v>
      </c>
      <c r="G109" s="64">
        <v>0</v>
      </c>
      <c r="H109" s="64">
        <v>0</v>
      </c>
      <c r="I109" s="64">
        <v>0</v>
      </c>
      <c r="J109" s="64">
        <v>1</v>
      </c>
      <c r="K109" s="64">
        <v>0</v>
      </c>
      <c r="L109" s="64">
        <v>0</v>
      </c>
      <c r="M109" s="64">
        <v>0</v>
      </c>
      <c r="O109" s="51"/>
      <c r="P109" s="51"/>
    </row>
    <row r="110" spans="1:16" ht="21">
      <c r="A110" s="26" t="s">
        <v>319</v>
      </c>
      <c r="B110" s="57">
        <v>2</v>
      </c>
      <c r="C110" s="57">
        <v>1</v>
      </c>
      <c r="D110" s="228">
        <v>2614500</v>
      </c>
      <c r="E110" s="57"/>
      <c r="F110" s="57">
        <v>2614500</v>
      </c>
      <c r="G110" s="61">
        <v>0</v>
      </c>
      <c r="H110" s="61">
        <v>0</v>
      </c>
      <c r="I110" s="61">
        <v>1</v>
      </c>
      <c r="J110" s="61">
        <v>0</v>
      </c>
      <c r="K110" s="61">
        <v>0</v>
      </c>
      <c r="L110" s="61">
        <v>0</v>
      </c>
      <c r="M110" s="61">
        <v>0</v>
      </c>
      <c r="O110" s="51"/>
      <c r="P110" s="51"/>
    </row>
    <row r="111" spans="1:16" ht="21">
      <c r="A111" s="26" t="s">
        <v>121</v>
      </c>
      <c r="B111" s="54">
        <v>50</v>
      </c>
      <c r="C111" s="54">
        <v>30</v>
      </c>
      <c r="D111" s="231">
        <v>825900</v>
      </c>
      <c r="E111" s="54"/>
      <c r="F111" s="54">
        <v>825900</v>
      </c>
      <c r="G111" s="64">
        <v>0</v>
      </c>
      <c r="H111" s="64">
        <v>0</v>
      </c>
      <c r="I111" s="64">
        <v>5</v>
      </c>
      <c r="J111" s="64">
        <v>5</v>
      </c>
      <c r="K111" s="64">
        <v>5</v>
      </c>
      <c r="L111" s="64">
        <v>5</v>
      </c>
      <c r="M111" s="64">
        <v>0</v>
      </c>
      <c r="O111" s="51"/>
      <c r="P111" s="51"/>
    </row>
    <row r="112" spans="1:16" ht="21">
      <c r="A112" s="26" t="s">
        <v>115</v>
      </c>
      <c r="B112" s="54">
        <v>40</v>
      </c>
      <c r="C112" s="54">
        <v>30</v>
      </c>
      <c r="D112" s="231">
        <v>683000</v>
      </c>
      <c r="E112" s="54"/>
      <c r="F112" s="54">
        <v>683000</v>
      </c>
      <c r="G112" s="64">
        <v>0</v>
      </c>
      <c r="H112" s="64">
        <v>0</v>
      </c>
      <c r="I112" s="64">
        <v>2</v>
      </c>
      <c r="J112" s="64">
        <v>2</v>
      </c>
      <c r="K112" s="64">
        <v>2</v>
      </c>
      <c r="L112" s="64">
        <v>2</v>
      </c>
      <c r="M112" s="64">
        <v>2</v>
      </c>
      <c r="O112" s="51"/>
      <c r="P112" s="51"/>
    </row>
    <row r="113" spans="1:16" ht="21">
      <c r="A113" s="26" t="s">
        <v>116</v>
      </c>
      <c r="B113" s="54">
        <v>30</v>
      </c>
      <c r="C113" s="54">
        <v>20</v>
      </c>
      <c r="D113" s="231">
        <v>789900</v>
      </c>
      <c r="E113" s="54"/>
      <c r="F113" s="54">
        <v>789900</v>
      </c>
      <c r="G113" s="64">
        <v>0</v>
      </c>
      <c r="H113" s="64">
        <v>0</v>
      </c>
      <c r="I113" s="64">
        <v>2</v>
      </c>
      <c r="J113" s="64">
        <v>2</v>
      </c>
      <c r="K113" s="64">
        <v>2</v>
      </c>
      <c r="L113" s="64">
        <v>2</v>
      </c>
      <c r="M113" s="64">
        <v>2</v>
      </c>
      <c r="O113" s="51"/>
      <c r="P113" s="51"/>
    </row>
    <row r="114" spans="1:16" ht="21">
      <c r="A114" s="26" t="s">
        <v>117</v>
      </c>
      <c r="B114" s="54">
        <v>60</v>
      </c>
      <c r="C114" s="54">
        <v>30</v>
      </c>
      <c r="D114" s="231">
        <v>1221400</v>
      </c>
      <c r="E114" s="54"/>
      <c r="F114" s="54">
        <v>1221400</v>
      </c>
      <c r="G114" s="64">
        <v>0</v>
      </c>
      <c r="H114" s="64">
        <v>0</v>
      </c>
      <c r="I114" s="64">
        <v>8</v>
      </c>
      <c r="J114" s="64">
        <v>8</v>
      </c>
      <c r="K114" s="64">
        <v>8</v>
      </c>
      <c r="L114" s="64">
        <v>6</v>
      </c>
      <c r="M114" s="64">
        <v>0</v>
      </c>
      <c r="O114" s="51"/>
      <c r="P114" s="51"/>
    </row>
    <row r="115" spans="1:16" ht="21">
      <c r="A115" s="26" t="s">
        <v>118</v>
      </c>
      <c r="B115" s="54">
        <v>0</v>
      </c>
      <c r="C115" s="54">
        <v>0</v>
      </c>
      <c r="D115" s="54">
        <v>0</v>
      </c>
      <c r="E115" s="54"/>
      <c r="F115" s="54">
        <v>0</v>
      </c>
      <c r="G115" s="64">
        <v>0</v>
      </c>
      <c r="H115" s="64">
        <v>0</v>
      </c>
      <c r="I115" s="64">
        <v>5</v>
      </c>
      <c r="J115" s="64">
        <v>5</v>
      </c>
      <c r="K115" s="64">
        <v>0</v>
      </c>
      <c r="L115" s="64">
        <v>0</v>
      </c>
      <c r="M115" s="64">
        <v>0</v>
      </c>
      <c r="O115" s="51"/>
      <c r="P115" s="51"/>
    </row>
    <row r="116" spans="1:16" ht="21">
      <c r="A116" s="26" t="s">
        <v>119</v>
      </c>
      <c r="B116" s="54">
        <v>10</v>
      </c>
      <c r="C116" s="54">
        <v>0</v>
      </c>
      <c r="D116" s="231">
        <v>103800</v>
      </c>
      <c r="E116" s="54"/>
      <c r="F116" s="54">
        <v>103800</v>
      </c>
      <c r="G116" s="64">
        <v>0</v>
      </c>
      <c r="H116" s="64">
        <v>0</v>
      </c>
      <c r="I116" s="64">
        <v>4</v>
      </c>
      <c r="J116" s="64">
        <v>4</v>
      </c>
      <c r="K116" s="64">
        <v>2</v>
      </c>
      <c r="L116" s="64">
        <v>0</v>
      </c>
      <c r="M116" s="64">
        <v>0</v>
      </c>
      <c r="O116" s="51"/>
      <c r="P116" s="51"/>
    </row>
    <row r="117" spans="1:16" ht="21">
      <c r="A117" s="26" t="s">
        <v>122</v>
      </c>
      <c r="B117" s="54">
        <v>20</v>
      </c>
      <c r="C117" s="54">
        <v>10</v>
      </c>
      <c r="D117" s="231">
        <v>398400</v>
      </c>
      <c r="E117" s="54"/>
      <c r="F117" s="54">
        <v>398400</v>
      </c>
      <c r="G117" s="64">
        <v>0</v>
      </c>
      <c r="H117" s="64">
        <v>0</v>
      </c>
      <c r="I117" s="64">
        <v>2</v>
      </c>
      <c r="J117" s="64">
        <v>2</v>
      </c>
      <c r="K117" s="64">
        <v>2</v>
      </c>
      <c r="L117" s="64">
        <v>2</v>
      </c>
      <c r="M117" s="64">
        <v>2</v>
      </c>
      <c r="O117" s="51"/>
      <c r="P117" s="51"/>
    </row>
    <row r="118" spans="1:16" ht="21">
      <c r="A118" s="26" t="s">
        <v>123</v>
      </c>
      <c r="B118" s="54">
        <v>0</v>
      </c>
      <c r="C118" s="54">
        <v>0</v>
      </c>
      <c r="D118" s="54">
        <v>0</v>
      </c>
      <c r="E118" s="54"/>
      <c r="F118" s="54">
        <v>0</v>
      </c>
      <c r="G118" s="64">
        <v>0</v>
      </c>
      <c r="H118" s="64">
        <v>0</v>
      </c>
      <c r="I118" s="64">
        <v>5</v>
      </c>
      <c r="J118" s="64">
        <v>5</v>
      </c>
      <c r="K118" s="64">
        <v>5</v>
      </c>
      <c r="L118" s="64">
        <v>0</v>
      </c>
      <c r="M118" s="64">
        <v>0</v>
      </c>
      <c r="O118" s="51"/>
      <c r="P118" s="51"/>
    </row>
    <row r="119" spans="1:16" ht="21">
      <c r="A119" s="26" t="s">
        <v>124</v>
      </c>
      <c r="B119" s="54">
        <v>60</v>
      </c>
      <c r="C119" s="54">
        <v>20</v>
      </c>
      <c r="D119" s="231">
        <v>114000</v>
      </c>
      <c r="E119" s="54"/>
      <c r="F119" s="54">
        <v>114000</v>
      </c>
      <c r="G119" s="54">
        <v>0</v>
      </c>
      <c r="H119" s="54">
        <v>0</v>
      </c>
      <c r="I119" s="54">
        <v>10</v>
      </c>
      <c r="J119" s="54">
        <v>10</v>
      </c>
      <c r="K119" s="54">
        <v>10</v>
      </c>
      <c r="L119" s="54">
        <v>10</v>
      </c>
      <c r="M119" s="54">
        <v>0</v>
      </c>
      <c r="O119" s="51"/>
      <c r="P119" s="51"/>
    </row>
    <row r="120" spans="1:16" ht="21">
      <c r="A120" s="26" t="s">
        <v>125</v>
      </c>
      <c r="B120" s="57">
        <v>50</v>
      </c>
      <c r="C120" s="57">
        <v>30</v>
      </c>
      <c r="D120" s="228">
        <v>183600</v>
      </c>
      <c r="E120" s="57"/>
      <c r="F120" s="57">
        <v>183600</v>
      </c>
      <c r="G120" s="61">
        <v>0</v>
      </c>
      <c r="H120" s="61">
        <v>0</v>
      </c>
      <c r="I120" s="61">
        <v>5</v>
      </c>
      <c r="J120" s="61">
        <v>5</v>
      </c>
      <c r="K120" s="61">
        <v>5</v>
      </c>
      <c r="L120" s="61">
        <v>5</v>
      </c>
      <c r="M120" s="61">
        <v>0</v>
      </c>
      <c r="O120" s="51"/>
      <c r="P120" s="51"/>
    </row>
    <row r="121" spans="1:16" ht="21">
      <c r="A121" s="26" t="s">
        <v>126</v>
      </c>
      <c r="B121" s="54">
        <v>0</v>
      </c>
      <c r="C121" s="54">
        <v>0</v>
      </c>
      <c r="D121" s="54">
        <v>0</v>
      </c>
      <c r="E121" s="54"/>
      <c r="F121" s="54">
        <v>0</v>
      </c>
      <c r="G121" s="64">
        <v>0</v>
      </c>
      <c r="H121" s="64">
        <v>0</v>
      </c>
      <c r="I121" s="64">
        <v>3</v>
      </c>
      <c r="J121" s="64">
        <v>2</v>
      </c>
      <c r="K121" s="64">
        <v>0</v>
      </c>
      <c r="L121" s="64">
        <v>0</v>
      </c>
      <c r="M121" s="64">
        <v>0</v>
      </c>
      <c r="O121" s="51"/>
      <c r="P121" s="51"/>
    </row>
    <row r="122" spans="1:16" ht="21">
      <c r="A122" s="26" t="s">
        <v>127</v>
      </c>
      <c r="B122" s="54">
        <v>10</v>
      </c>
      <c r="C122" s="54">
        <v>0</v>
      </c>
      <c r="D122" s="231">
        <v>343800</v>
      </c>
      <c r="E122" s="54"/>
      <c r="F122" s="54">
        <v>343800</v>
      </c>
      <c r="G122" s="64">
        <v>0</v>
      </c>
      <c r="H122" s="64">
        <v>0</v>
      </c>
      <c r="I122" s="64">
        <v>5</v>
      </c>
      <c r="J122" s="64">
        <v>5</v>
      </c>
      <c r="K122" s="64">
        <v>0</v>
      </c>
      <c r="L122" s="64">
        <v>0</v>
      </c>
      <c r="M122" s="64">
        <v>0</v>
      </c>
      <c r="O122" s="51"/>
      <c r="P122" s="51"/>
    </row>
    <row r="123" spans="1:16" ht="21">
      <c r="A123" s="26" t="s">
        <v>128</v>
      </c>
      <c r="B123" s="54">
        <v>0</v>
      </c>
      <c r="C123" s="54">
        <v>0</v>
      </c>
      <c r="D123" s="54">
        <v>0</v>
      </c>
      <c r="E123" s="54"/>
      <c r="F123" s="54">
        <v>0</v>
      </c>
      <c r="G123" s="64">
        <v>0</v>
      </c>
      <c r="H123" s="64">
        <v>0</v>
      </c>
      <c r="I123" s="54">
        <v>0</v>
      </c>
      <c r="J123" s="54">
        <v>0</v>
      </c>
      <c r="K123" s="64">
        <v>0</v>
      </c>
      <c r="L123" s="64">
        <v>0</v>
      </c>
      <c r="M123" s="64">
        <v>0</v>
      </c>
      <c r="O123" s="51"/>
      <c r="P123" s="51"/>
    </row>
    <row r="124" spans="1:16" ht="21">
      <c r="A124" s="26" t="s">
        <v>129</v>
      </c>
      <c r="B124" s="54">
        <v>0</v>
      </c>
      <c r="C124" s="54">
        <v>0</v>
      </c>
      <c r="D124" s="54">
        <v>0</v>
      </c>
      <c r="E124" s="54"/>
      <c r="F124" s="54">
        <v>0</v>
      </c>
      <c r="G124" s="64">
        <v>0</v>
      </c>
      <c r="H124" s="64">
        <v>0</v>
      </c>
      <c r="I124" s="54">
        <v>0</v>
      </c>
      <c r="J124" s="54">
        <v>0</v>
      </c>
      <c r="K124" s="64">
        <v>0</v>
      </c>
      <c r="L124" s="64">
        <v>0</v>
      </c>
      <c r="M124" s="64">
        <v>0</v>
      </c>
      <c r="O124" s="51"/>
      <c r="P124" s="51"/>
    </row>
    <row r="125" spans="1:16" ht="21">
      <c r="A125" s="26" t="s">
        <v>130</v>
      </c>
      <c r="B125" s="54">
        <v>0</v>
      </c>
      <c r="C125" s="54">
        <v>0</v>
      </c>
      <c r="D125" s="54">
        <v>0</v>
      </c>
      <c r="E125" s="54"/>
      <c r="F125" s="54">
        <v>0</v>
      </c>
      <c r="G125" s="64">
        <v>0</v>
      </c>
      <c r="H125" s="64">
        <v>0</v>
      </c>
      <c r="I125" s="54">
        <v>0</v>
      </c>
      <c r="J125" s="54">
        <v>0</v>
      </c>
      <c r="K125" s="64">
        <v>0</v>
      </c>
      <c r="L125" s="64">
        <v>0</v>
      </c>
      <c r="M125" s="64">
        <v>0</v>
      </c>
      <c r="O125" s="51"/>
      <c r="P125" s="51"/>
    </row>
    <row r="126" spans="1:16" ht="21">
      <c r="A126" s="26" t="s">
        <v>131</v>
      </c>
      <c r="B126" s="54">
        <v>0</v>
      </c>
      <c r="C126" s="54">
        <v>0</v>
      </c>
      <c r="D126" s="54">
        <v>0</v>
      </c>
      <c r="E126" s="54"/>
      <c r="F126" s="54">
        <v>0</v>
      </c>
      <c r="G126" s="64">
        <v>0</v>
      </c>
      <c r="H126" s="64">
        <v>0</v>
      </c>
      <c r="I126" s="54">
        <v>0</v>
      </c>
      <c r="J126" s="54">
        <v>0</v>
      </c>
      <c r="K126" s="64">
        <v>0</v>
      </c>
      <c r="L126" s="64">
        <v>0</v>
      </c>
      <c r="M126" s="64">
        <v>0</v>
      </c>
      <c r="O126" s="51"/>
      <c r="P126" s="51"/>
    </row>
    <row r="127" spans="1:16" ht="21">
      <c r="A127" s="26" t="s">
        <v>132</v>
      </c>
      <c r="B127" s="54">
        <v>0</v>
      </c>
      <c r="C127" s="54">
        <v>0</v>
      </c>
      <c r="D127" s="54">
        <v>0</v>
      </c>
      <c r="E127" s="54"/>
      <c r="F127" s="54">
        <v>0</v>
      </c>
      <c r="G127" s="64">
        <v>0</v>
      </c>
      <c r="H127" s="64">
        <v>0</v>
      </c>
      <c r="I127" s="54">
        <v>0</v>
      </c>
      <c r="J127" s="54">
        <v>0</v>
      </c>
      <c r="K127" s="64">
        <v>0</v>
      </c>
      <c r="L127" s="64">
        <v>0</v>
      </c>
      <c r="M127" s="64">
        <v>0</v>
      </c>
      <c r="O127" s="51"/>
      <c r="P127" s="51"/>
    </row>
    <row r="128" spans="1:16" ht="21">
      <c r="A128" s="26" t="s">
        <v>164</v>
      </c>
      <c r="B128" s="54">
        <v>0</v>
      </c>
      <c r="C128" s="54">
        <v>0</v>
      </c>
      <c r="D128" s="54">
        <v>0</v>
      </c>
      <c r="E128" s="54"/>
      <c r="F128" s="54">
        <v>0</v>
      </c>
      <c r="G128" s="64">
        <v>0</v>
      </c>
      <c r="H128" s="64">
        <v>0</v>
      </c>
      <c r="I128" s="54">
        <v>0</v>
      </c>
      <c r="J128" s="54">
        <v>0</v>
      </c>
      <c r="K128" s="64">
        <v>0</v>
      </c>
      <c r="L128" s="64">
        <v>0</v>
      </c>
      <c r="M128" s="64">
        <v>0</v>
      </c>
      <c r="O128" s="51"/>
      <c r="P128" s="51"/>
    </row>
    <row r="129" spans="1:16" ht="21">
      <c r="A129" s="26" t="s">
        <v>133</v>
      </c>
      <c r="B129" s="54">
        <v>0</v>
      </c>
      <c r="C129" s="54">
        <v>0</v>
      </c>
      <c r="D129" s="54">
        <v>0</v>
      </c>
      <c r="E129" s="54"/>
      <c r="F129" s="54">
        <v>0</v>
      </c>
      <c r="G129" s="64">
        <v>0</v>
      </c>
      <c r="H129" s="64">
        <v>0</v>
      </c>
      <c r="I129" s="54">
        <v>0</v>
      </c>
      <c r="J129" s="54">
        <v>0</v>
      </c>
      <c r="K129" s="64">
        <v>0</v>
      </c>
      <c r="L129" s="64">
        <v>0</v>
      </c>
      <c r="M129" s="64">
        <v>0</v>
      </c>
      <c r="O129" s="51"/>
      <c r="P129" s="51"/>
    </row>
    <row r="130" spans="1:16" ht="21">
      <c r="A130" s="26" t="s">
        <v>134</v>
      </c>
      <c r="B130" s="54">
        <v>0</v>
      </c>
      <c r="C130" s="54">
        <v>0</v>
      </c>
      <c r="D130" s="54">
        <v>0</v>
      </c>
      <c r="E130" s="54"/>
      <c r="F130" s="5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O130" s="51"/>
      <c r="P130" s="51"/>
    </row>
    <row r="131" spans="1:16" ht="21">
      <c r="A131" s="222" t="s">
        <v>135</v>
      </c>
      <c r="B131" s="54">
        <v>0</v>
      </c>
      <c r="C131" s="54">
        <v>0</v>
      </c>
      <c r="D131" s="54">
        <v>0</v>
      </c>
      <c r="E131" s="54"/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O131" s="51"/>
      <c r="P131" s="51"/>
    </row>
    <row r="132" spans="1:16" ht="21">
      <c r="A132" s="26" t="s">
        <v>136</v>
      </c>
      <c r="B132" s="54">
        <v>0</v>
      </c>
      <c r="C132" s="54">
        <v>0</v>
      </c>
      <c r="D132" s="54">
        <v>0</v>
      </c>
      <c r="E132" s="57"/>
      <c r="F132" s="54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O132" s="51"/>
      <c r="P132" s="51"/>
    </row>
    <row r="133" spans="1:16" ht="21">
      <c r="A133" s="26" t="s">
        <v>137</v>
      </c>
      <c r="B133" s="54">
        <v>0</v>
      </c>
      <c r="C133" s="54">
        <v>0</v>
      </c>
      <c r="D133" s="54">
        <v>0</v>
      </c>
      <c r="E133" s="54"/>
      <c r="F133" s="5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O133" s="51"/>
      <c r="P133" s="51"/>
    </row>
    <row r="134" spans="1:16" ht="21">
      <c r="A134" s="26" t="s">
        <v>138</v>
      </c>
      <c r="B134" s="54">
        <v>0</v>
      </c>
      <c r="C134" s="54">
        <v>0</v>
      </c>
      <c r="D134" s="54">
        <v>0</v>
      </c>
      <c r="E134" s="54"/>
      <c r="F134" s="5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O134" s="51"/>
      <c r="P134" s="51"/>
    </row>
    <row r="135" spans="1:16" ht="21">
      <c r="A135" s="26" t="s">
        <v>139</v>
      </c>
      <c r="B135" s="54">
        <v>0</v>
      </c>
      <c r="C135" s="54">
        <v>0</v>
      </c>
      <c r="D135" s="54">
        <v>0</v>
      </c>
      <c r="E135" s="54"/>
      <c r="F135" s="5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O135" s="51"/>
      <c r="P135" s="51"/>
    </row>
    <row r="136" spans="1:16" ht="21">
      <c r="A136" s="26" t="s">
        <v>140</v>
      </c>
      <c r="B136" s="54">
        <v>0</v>
      </c>
      <c r="C136" s="54">
        <v>0</v>
      </c>
      <c r="D136" s="54">
        <v>0</v>
      </c>
      <c r="E136" s="54"/>
      <c r="F136" s="5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O136" s="51"/>
      <c r="P136" s="51"/>
    </row>
    <row r="137" spans="1:16" ht="21">
      <c r="A137" s="26" t="s">
        <v>141</v>
      </c>
      <c r="B137" s="54">
        <v>0</v>
      </c>
      <c r="C137" s="54">
        <v>0</v>
      </c>
      <c r="D137" s="54">
        <v>0</v>
      </c>
      <c r="E137" s="54"/>
      <c r="F137" s="5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O137" s="51"/>
      <c r="P137" s="51"/>
    </row>
    <row r="138" spans="1:16" s="80" customFormat="1" ht="21">
      <c r="A138" s="77" t="s">
        <v>153</v>
      </c>
      <c r="B138" s="64">
        <v>5000</v>
      </c>
      <c r="C138" s="54">
        <v>600</v>
      </c>
      <c r="D138" s="231">
        <v>3800</v>
      </c>
      <c r="E138" s="78"/>
      <c r="F138" s="54">
        <v>3800</v>
      </c>
      <c r="G138" s="64">
        <v>0</v>
      </c>
      <c r="H138" s="64">
        <v>600</v>
      </c>
      <c r="I138" s="64">
        <v>800</v>
      </c>
      <c r="J138" s="64">
        <v>800</v>
      </c>
      <c r="K138" s="64">
        <v>800</v>
      </c>
      <c r="L138" s="64">
        <v>800</v>
      </c>
      <c r="M138" s="64">
        <v>600</v>
      </c>
      <c r="N138" s="1"/>
      <c r="O138" s="51"/>
      <c r="P138" s="51"/>
    </row>
    <row r="139" spans="1:16" s="80" customFormat="1" ht="21">
      <c r="A139" s="77" t="s">
        <v>154</v>
      </c>
      <c r="B139" s="64">
        <v>1000</v>
      </c>
      <c r="C139" s="54">
        <v>0</v>
      </c>
      <c r="D139" s="231">
        <v>3500</v>
      </c>
      <c r="E139" s="78"/>
      <c r="F139" s="54">
        <v>3500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1"/>
      <c r="O139" s="51"/>
      <c r="P139" s="51"/>
    </row>
    <row r="140" spans="1:16" s="80" customFormat="1" ht="21">
      <c r="A140" s="77" t="s">
        <v>155</v>
      </c>
      <c r="B140" s="64">
        <v>500</v>
      </c>
      <c r="C140" s="54">
        <v>200</v>
      </c>
      <c r="D140" s="231">
        <v>5000</v>
      </c>
      <c r="E140" s="79"/>
      <c r="F140" s="82">
        <v>5000</v>
      </c>
      <c r="G140" s="64">
        <v>0</v>
      </c>
      <c r="H140" s="64">
        <v>0</v>
      </c>
      <c r="I140" s="64">
        <v>200</v>
      </c>
      <c r="J140" s="64">
        <v>100</v>
      </c>
      <c r="K140" s="64">
        <v>0</v>
      </c>
      <c r="L140" s="64">
        <v>0</v>
      </c>
      <c r="M140" s="64">
        <v>0</v>
      </c>
      <c r="N140" s="1"/>
      <c r="O140" s="51"/>
      <c r="P140" s="51"/>
    </row>
    <row r="141" spans="1:16" s="80" customFormat="1" ht="21">
      <c r="A141" s="77" t="s">
        <v>156</v>
      </c>
      <c r="B141" s="64">
        <v>20000</v>
      </c>
      <c r="C141" s="54">
        <v>600</v>
      </c>
      <c r="D141" s="231">
        <v>1000</v>
      </c>
      <c r="E141" s="79"/>
      <c r="F141" s="82">
        <v>1000</v>
      </c>
      <c r="G141" s="64">
        <v>0</v>
      </c>
      <c r="H141" s="64">
        <v>16400</v>
      </c>
      <c r="I141" s="64">
        <v>17000</v>
      </c>
      <c r="J141" s="64">
        <v>17600</v>
      </c>
      <c r="K141" s="64">
        <v>18400</v>
      </c>
      <c r="L141" s="64">
        <v>19200</v>
      </c>
      <c r="M141" s="64">
        <v>20000</v>
      </c>
      <c r="N141" s="1"/>
      <c r="O141" s="51"/>
      <c r="P141" s="51"/>
    </row>
    <row r="142" spans="1:16" s="80" customFormat="1" ht="21">
      <c r="A142" s="77" t="s">
        <v>157</v>
      </c>
      <c r="B142" s="64">
        <v>20000</v>
      </c>
      <c r="C142" s="54">
        <v>600</v>
      </c>
      <c r="D142" s="231">
        <v>480</v>
      </c>
      <c r="E142" s="79"/>
      <c r="F142" s="82">
        <v>480</v>
      </c>
      <c r="G142" s="64">
        <v>0</v>
      </c>
      <c r="H142" s="64">
        <v>16400</v>
      </c>
      <c r="I142" s="64">
        <v>17000</v>
      </c>
      <c r="J142" s="64">
        <v>17600</v>
      </c>
      <c r="K142" s="64">
        <v>18400</v>
      </c>
      <c r="L142" s="64">
        <v>19200</v>
      </c>
      <c r="M142" s="64">
        <v>20000</v>
      </c>
      <c r="N142" s="1"/>
      <c r="O142" s="51"/>
      <c r="P142" s="51"/>
    </row>
    <row r="143" spans="1:16" s="80" customFormat="1" ht="21">
      <c r="A143" s="77" t="s">
        <v>158</v>
      </c>
      <c r="B143" s="64">
        <v>200</v>
      </c>
      <c r="C143" s="54">
        <v>0</v>
      </c>
      <c r="D143" s="231">
        <v>900</v>
      </c>
      <c r="E143" s="79"/>
      <c r="F143" s="82">
        <v>900</v>
      </c>
      <c r="G143" s="64">
        <v>0</v>
      </c>
      <c r="H143" s="64">
        <v>0</v>
      </c>
      <c r="I143" s="64">
        <v>0</v>
      </c>
      <c r="J143" s="64">
        <v>200</v>
      </c>
      <c r="K143" s="64">
        <v>0</v>
      </c>
      <c r="L143" s="64">
        <v>0</v>
      </c>
      <c r="M143" s="64">
        <v>0</v>
      </c>
      <c r="N143" s="1"/>
      <c r="O143" s="51"/>
      <c r="P143" s="51"/>
    </row>
    <row r="144" spans="1:16" s="80" customFormat="1" ht="21">
      <c r="A144" s="77" t="s">
        <v>159</v>
      </c>
      <c r="B144" s="54">
        <v>500000</v>
      </c>
      <c r="C144" s="54">
        <v>100000</v>
      </c>
      <c r="D144" s="233">
        <v>2.79</v>
      </c>
      <c r="E144" s="81"/>
      <c r="F144" s="83">
        <v>2.79</v>
      </c>
      <c r="G144" s="64">
        <v>0</v>
      </c>
      <c r="H144" s="64">
        <v>0</v>
      </c>
      <c r="I144" s="246">
        <v>100000</v>
      </c>
      <c r="J144" s="246">
        <v>100000</v>
      </c>
      <c r="K144" s="246">
        <v>100000</v>
      </c>
      <c r="L144" s="246">
        <v>100000</v>
      </c>
      <c r="M144" s="246">
        <v>100000</v>
      </c>
      <c r="N144" s="1"/>
      <c r="O144" s="51"/>
      <c r="P144" s="51"/>
    </row>
    <row r="145" spans="1:16" s="80" customFormat="1" ht="21">
      <c r="A145" s="77" t="s">
        <v>160</v>
      </c>
      <c r="B145" s="64">
        <v>100000</v>
      </c>
      <c r="C145" s="54">
        <v>0</v>
      </c>
      <c r="D145" s="233">
        <v>7.4</v>
      </c>
      <c r="E145" s="81"/>
      <c r="F145" s="83">
        <v>7.4</v>
      </c>
      <c r="G145" s="64">
        <v>0</v>
      </c>
      <c r="H145" s="64">
        <v>0</v>
      </c>
      <c r="I145" s="64">
        <v>20000</v>
      </c>
      <c r="J145" s="64">
        <v>20000</v>
      </c>
      <c r="K145" s="64">
        <v>20000</v>
      </c>
      <c r="L145" s="64">
        <v>20000</v>
      </c>
      <c r="M145" s="64">
        <v>20000</v>
      </c>
      <c r="N145" s="1"/>
      <c r="O145" s="51"/>
      <c r="P145" s="51"/>
    </row>
    <row r="146" spans="1:16" ht="21">
      <c r="A146" s="26" t="s">
        <v>161</v>
      </c>
      <c r="B146" s="64">
        <v>10000</v>
      </c>
      <c r="C146" s="54">
        <v>0</v>
      </c>
      <c r="D146" s="231">
        <v>5000</v>
      </c>
      <c r="E146" s="54"/>
      <c r="F146" s="54">
        <v>5000</v>
      </c>
      <c r="G146" s="64">
        <v>0</v>
      </c>
      <c r="H146" s="64">
        <v>0</v>
      </c>
      <c r="I146" s="64">
        <v>2000</v>
      </c>
      <c r="J146" s="64">
        <v>2000</v>
      </c>
      <c r="K146" s="64">
        <v>2000</v>
      </c>
      <c r="L146" s="64">
        <v>2000</v>
      </c>
      <c r="M146" s="64">
        <v>2000</v>
      </c>
      <c r="O146" s="51"/>
      <c r="P146" s="51"/>
    </row>
    <row r="147" spans="1:16" ht="21">
      <c r="A147" s="26" t="s">
        <v>162</v>
      </c>
      <c r="B147" s="54">
        <v>0</v>
      </c>
      <c r="C147" s="54">
        <v>0</v>
      </c>
      <c r="D147" s="54">
        <v>0</v>
      </c>
      <c r="E147" s="54"/>
      <c r="F147" s="54">
        <v>0</v>
      </c>
      <c r="G147" s="64">
        <v>0</v>
      </c>
      <c r="H147" s="6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O147" s="51"/>
      <c r="P147" s="51"/>
    </row>
    <row r="148" spans="1:16" ht="21">
      <c r="A148" s="26" t="s">
        <v>335</v>
      </c>
      <c r="B148" s="54">
        <v>0</v>
      </c>
      <c r="C148" s="57">
        <v>0</v>
      </c>
      <c r="D148" s="54">
        <v>0</v>
      </c>
      <c r="E148" s="57"/>
      <c r="F148" s="54">
        <v>0</v>
      </c>
      <c r="G148" s="61">
        <v>0</v>
      </c>
      <c r="H148" s="61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O148" s="51"/>
      <c r="P148" s="51"/>
    </row>
    <row r="149" spans="1:16" ht="21">
      <c r="A149" s="26" t="s">
        <v>336</v>
      </c>
      <c r="B149" s="54">
        <v>0</v>
      </c>
      <c r="C149" s="54">
        <v>0</v>
      </c>
      <c r="D149" s="54">
        <v>0</v>
      </c>
      <c r="E149" s="54"/>
      <c r="F149" s="54">
        <v>0</v>
      </c>
      <c r="G149" s="64">
        <v>0</v>
      </c>
      <c r="H149" s="6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O149" s="51"/>
      <c r="P149" s="51"/>
    </row>
    <row r="150" spans="1:16" ht="21">
      <c r="A150" s="26" t="s">
        <v>163</v>
      </c>
      <c r="B150" s="64">
        <v>1000</v>
      </c>
      <c r="C150" s="54">
        <v>0</v>
      </c>
      <c r="D150" s="231">
        <v>260</v>
      </c>
      <c r="E150" s="54"/>
      <c r="F150" s="54">
        <v>260</v>
      </c>
      <c r="G150" s="64">
        <v>0</v>
      </c>
      <c r="H150" s="64">
        <v>0</v>
      </c>
      <c r="I150" s="64">
        <v>200</v>
      </c>
      <c r="J150" s="64">
        <v>200</v>
      </c>
      <c r="K150" s="64">
        <v>200</v>
      </c>
      <c r="L150" s="64">
        <v>200</v>
      </c>
      <c r="M150" s="64">
        <v>200</v>
      </c>
      <c r="O150" s="51"/>
      <c r="P150" s="51"/>
    </row>
    <row r="151" spans="1:13" ht="21.75" thickBot="1">
      <c r="A151" s="63" t="s">
        <v>110</v>
      </c>
      <c r="B151" s="127"/>
      <c r="C151" s="128"/>
      <c r="D151" s="129"/>
      <c r="E151" s="129"/>
      <c r="F151" s="130"/>
      <c r="G151" s="123"/>
      <c r="H151" s="123"/>
      <c r="I151" s="123"/>
      <c r="J151" s="114"/>
      <c r="K151" s="114"/>
      <c r="L151" s="114"/>
      <c r="M151" s="114"/>
    </row>
    <row r="152" spans="1:13" ht="21.75" thickTop="1">
      <c r="A152" s="33" t="s">
        <v>63</v>
      </c>
      <c r="B152" s="131"/>
      <c r="C152" s="132"/>
      <c r="D152" s="133"/>
      <c r="E152" s="133"/>
      <c r="F152" s="134"/>
      <c r="G152" s="124"/>
      <c r="H152" s="124"/>
      <c r="I152" s="124"/>
      <c r="J152" s="124"/>
      <c r="K152" s="124"/>
      <c r="L152" s="124"/>
      <c r="M152" s="124"/>
    </row>
    <row r="153" spans="1:13" ht="21">
      <c r="A153" s="26" t="s">
        <v>62</v>
      </c>
      <c r="B153" s="131"/>
      <c r="C153" s="132"/>
      <c r="D153" s="133"/>
      <c r="E153" s="133"/>
      <c r="F153" s="134"/>
      <c r="G153" s="27"/>
      <c r="H153" s="27"/>
      <c r="I153" s="27"/>
      <c r="J153" s="27"/>
      <c r="K153" s="30"/>
      <c r="L153" s="30"/>
      <c r="M153" s="30"/>
    </row>
    <row r="154" spans="1:13" ht="21">
      <c r="A154" s="33" t="s">
        <v>64</v>
      </c>
      <c r="B154" s="135"/>
      <c r="C154" s="136"/>
      <c r="D154" s="137"/>
      <c r="E154" s="137"/>
      <c r="F154" s="138"/>
      <c r="G154" s="175"/>
      <c r="H154" s="175"/>
      <c r="I154" s="175"/>
      <c r="J154" s="118"/>
      <c r="K154" s="118"/>
      <c r="L154" s="118"/>
      <c r="M154" s="118"/>
    </row>
    <row r="155" spans="1:13" ht="21">
      <c r="A155" s="26" t="s">
        <v>62</v>
      </c>
      <c r="B155" s="131"/>
      <c r="C155" s="132"/>
      <c r="D155" s="133"/>
      <c r="E155" s="133"/>
      <c r="F155" s="134"/>
      <c r="G155" s="27"/>
      <c r="H155" s="27"/>
      <c r="I155" s="27"/>
      <c r="J155" s="27"/>
      <c r="K155" s="30"/>
      <c r="L155" s="30"/>
      <c r="M155" s="30"/>
    </row>
    <row r="156" spans="1:13" ht="21.75" thickBot="1">
      <c r="A156" s="63" t="s">
        <v>111</v>
      </c>
      <c r="B156" s="131"/>
      <c r="C156" s="132"/>
      <c r="D156" s="133"/>
      <c r="E156" s="133"/>
      <c r="F156" s="134"/>
      <c r="G156" s="114"/>
      <c r="H156" s="114"/>
      <c r="I156" s="114"/>
      <c r="J156" s="114"/>
      <c r="K156" s="114"/>
      <c r="L156" s="114"/>
      <c r="M156" s="114"/>
    </row>
    <row r="157" spans="1:13" ht="21.75" thickTop="1">
      <c r="A157" s="33" t="s">
        <v>65</v>
      </c>
      <c r="B157" s="131"/>
      <c r="C157" s="132"/>
      <c r="D157" s="133"/>
      <c r="E157" s="133"/>
      <c r="F157" s="134"/>
      <c r="G157" s="125"/>
      <c r="H157" s="125"/>
      <c r="I157" s="125"/>
      <c r="J157" s="125"/>
      <c r="K157" s="125"/>
      <c r="L157" s="125"/>
      <c r="M157" s="125"/>
    </row>
    <row r="158" spans="1:13" ht="21">
      <c r="A158" s="26" t="s">
        <v>62</v>
      </c>
      <c r="B158" s="131"/>
      <c r="C158" s="132"/>
      <c r="D158" s="133"/>
      <c r="E158" s="133"/>
      <c r="F158" s="134"/>
      <c r="G158" s="27"/>
      <c r="H158" s="27"/>
      <c r="I158" s="27"/>
      <c r="J158" s="27"/>
      <c r="K158" s="30"/>
      <c r="L158" s="30"/>
      <c r="M158" s="30"/>
    </row>
    <row r="159" spans="1:13" ht="21">
      <c r="A159" s="33" t="s">
        <v>66</v>
      </c>
      <c r="B159" s="131"/>
      <c r="C159" s="132"/>
      <c r="D159" s="133"/>
      <c r="E159" s="133"/>
      <c r="F159" s="134"/>
      <c r="G159" s="126"/>
      <c r="H159" s="126"/>
      <c r="I159" s="126"/>
      <c r="J159" s="126"/>
      <c r="K159" s="126"/>
      <c r="L159" s="126"/>
      <c r="M159" s="126"/>
    </row>
    <row r="160" spans="1:13" ht="21">
      <c r="A160" s="26" t="s">
        <v>62</v>
      </c>
      <c r="B160" s="135"/>
      <c r="C160" s="136"/>
      <c r="D160" s="137"/>
      <c r="E160" s="137"/>
      <c r="F160" s="138"/>
      <c r="G160" s="75"/>
      <c r="H160" s="75"/>
      <c r="I160" s="75"/>
      <c r="J160" s="27"/>
      <c r="K160" s="30"/>
      <c r="L160" s="30"/>
      <c r="M160" s="30"/>
    </row>
    <row r="161" spans="1:13" ht="21">
      <c r="A161" s="76"/>
      <c r="B161" s="139"/>
      <c r="C161" s="140"/>
      <c r="D161" s="141"/>
      <c r="E161" s="141"/>
      <c r="F161" s="142"/>
      <c r="G161" s="36"/>
      <c r="H161" s="36"/>
      <c r="I161" s="36"/>
      <c r="J161" s="27"/>
      <c r="K161" s="30"/>
      <c r="L161" s="30"/>
      <c r="M161" s="30"/>
    </row>
    <row r="162" ht="12" customHeight="1"/>
    <row r="163" spans="1:2" ht="21">
      <c r="A163" s="3" t="s">
        <v>34</v>
      </c>
      <c r="B163" s="44" t="s">
        <v>33</v>
      </c>
    </row>
    <row r="164" ht="21">
      <c r="B164" s="44" t="s">
        <v>35</v>
      </c>
    </row>
    <row r="165" ht="21">
      <c r="B165" s="44" t="s">
        <v>36</v>
      </c>
    </row>
    <row r="166" ht="21">
      <c r="B166" s="44" t="s">
        <v>37</v>
      </c>
    </row>
    <row r="167" spans="1:2" ht="21">
      <c r="A167" s="1" t="s">
        <v>32</v>
      </c>
      <c r="B167" s="44" t="s">
        <v>38</v>
      </c>
    </row>
    <row r="168" ht="21">
      <c r="B168" s="44" t="s">
        <v>359</v>
      </c>
    </row>
    <row r="169" ht="21">
      <c r="B169" s="110" t="s">
        <v>360</v>
      </c>
    </row>
  </sheetData>
  <sheetProtection/>
  <mergeCells count="4">
    <mergeCell ref="A9:A10"/>
    <mergeCell ref="E9:E10"/>
    <mergeCell ref="F9:F10"/>
    <mergeCell ref="G9:M9"/>
  </mergeCells>
  <printOptions/>
  <pageMargins left="0" right="0" top="0.7480314960629921" bottom="0.5118110236220472" header="0.31496062992125984" footer="0.31496062992125984"/>
  <pageSetup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DiGiT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</dc:creator>
  <cp:keywords/>
  <dc:description/>
  <cp:lastModifiedBy>Home</cp:lastModifiedBy>
  <cp:lastPrinted>2011-07-21T14:47:26Z</cp:lastPrinted>
  <dcterms:created xsi:type="dcterms:W3CDTF">2011-06-08T11:13:06Z</dcterms:created>
  <dcterms:modified xsi:type="dcterms:W3CDTF">2011-08-05T07:33:24Z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